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80" yWindow="13" windowWidth="11351" windowHeight="8445"/>
  </bookViews>
  <sheets>
    <sheet name="INSTRUCTIONS" sheetId="7" r:id="rId1"/>
    <sheet name="Data entry" sheetId="11" r:id="rId2"/>
    <sheet name="Output" sheetId="12" r:id="rId3"/>
    <sheet name="data for calculations" sheetId="6" state="hidden" r:id="rId4"/>
    <sheet name="X Chart" sheetId="4" r:id="rId5"/>
    <sheet name="Chart calculations" sheetId="1" state="hidden" r:id="rId6"/>
    <sheet name="Probability" sheetId="9" state="hidden" r:id="rId7"/>
    <sheet name="benchmarking" sheetId="10" state="hidden" r:id="rId8"/>
  </sheets>
  <definedNames>
    <definedName name="_xlnm._FilterDatabase" localSheetId="1" hidden="1">'Data entry'!$A$1:$D$20</definedName>
    <definedName name="_xlnm._FilterDatabase" localSheetId="3" hidden="1">'data for calculations'!$A$1:$L$20</definedName>
    <definedName name="_xlnm._FilterDatabase" localSheetId="2" hidden="1">Output!$A$1:$H$20</definedName>
    <definedName name="Month">benchmarking!$Z$2:$Z$13</definedName>
    <definedName name="_xlnm.Print_Area" localSheetId="5">'Chart calculations'!$A$1:$X$21</definedName>
    <definedName name="_xlnm.Print_Area" localSheetId="1">'Data entry'!$A$1:$D$22</definedName>
    <definedName name="_xlnm.Print_Area" localSheetId="3">'data for calculations'!$A$1:$W$22</definedName>
    <definedName name="_xlnm.Print_Area" localSheetId="2">Output!$A$1:$S$22</definedName>
    <definedName name="_xlnm.Print_Area" localSheetId="6">Probability!#REF!</definedName>
    <definedName name="Probability" localSheetId="6">Probability!$A$1:$S$63</definedName>
    <definedName name="Probability">#REF!</definedName>
    <definedName name="size">benchmarking!$AB$2:$AB$6</definedName>
  </definedNames>
  <calcPr calcId="125725"/>
</workbook>
</file>

<file path=xl/calcChain.xml><?xml version="1.0" encoding="utf-8"?>
<calcChain xmlns="http://schemas.openxmlformats.org/spreadsheetml/2006/main">
  <c r="C2" i="6"/>
  <c r="AB16" i="10" s="1"/>
  <c r="D2" i="6"/>
  <c r="X2" i="9" s="1"/>
  <c r="B7" i="6"/>
  <c r="B7" i="1" s="1"/>
  <c r="A2" i="6"/>
  <c r="B4"/>
  <c r="B4" i="1" s="1"/>
  <c r="G4" s="1"/>
  <c r="B2" i="6"/>
  <c r="B2" i="1" s="1"/>
  <c r="B3" i="6"/>
  <c r="B3" i="1" s="1"/>
  <c r="B5" i="6"/>
  <c r="B5" i="1" s="1"/>
  <c r="G5"/>
  <c r="B6" i="6"/>
  <c r="B6" i="1" s="1"/>
  <c r="B8" i="6"/>
  <c r="B8" i="1" s="1"/>
  <c r="F8" s="1"/>
  <c r="B9" i="6"/>
  <c r="B9" i="1" s="1"/>
  <c r="B10" i="6"/>
  <c r="B10" i="1"/>
  <c r="B11" i="6"/>
  <c r="B11" i="1" s="1"/>
  <c r="B12" i="6"/>
  <c r="B12" i="1" s="1"/>
  <c r="B13" i="6"/>
  <c r="B13" i="1" s="1"/>
  <c r="F13" s="1"/>
  <c r="B14" i="6"/>
  <c r="B14" i="1" s="1"/>
  <c r="B15" i="6"/>
  <c r="B15" i="1" s="1"/>
  <c r="B16" i="6"/>
  <c r="B16" i="1" s="1"/>
  <c r="B17" i="6"/>
  <c r="B17" i="1" s="1"/>
  <c r="G17" s="1"/>
  <c r="B18" i="6"/>
  <c r="B18" i="1" s="1"/>
  <c r="B19" i="6"/>
  <c r="B19" i="1" s="1"/>
  <c r="B20" i="6"/>
  <c r="B20" i="1"/>
  <c r="G20" s="1"/>
  <c r="B21" i="6"/>
  <c r="B21" i="1" s="1"/>
  <c r="G21" s="1"/>
  <c r="A2"/>
  <c r="A3" i="6"/>
  <c r="A3" i="1" s="1"/>
  <c r="A4" i="6"/>
  <c r="A4" i="1" s="1"/>
  <c r="A5" i="6"/>
  <c r="A5" i="1" s="1"/>
  <c r="A6" i="6"/>
  <c r="A6" i="1" s="1"/>
  <c r="A7" i="6"/>
  <c r="A7" i="1" s="1"/>
  <c r="A8" i="6"/>
  <c r="A8" i="1" s="1"/>
  <c r="A9" i="6"/>
  <c r="A9" i="1" s="1"/>
  <c r="A10" i="6"/>
  <c r="A10" i="1" s="1"/>
  <c r="G10"/>
  <c r="A11" i="6"/>
  <c r="A11" i="1" s="1"/>
  <c r="A12" i="6"/>
  <c r="A12" i="1" s="1"/>
  <c r="A13" i="6"/>
  <c r="A13" i="1" s="1"/>
  <c r="A14" i="6"/>
  <c r="A14" i="1" s="1"/>
  <c r="A15" i="6"/>
  <c r="A15" i="1" s="1"/>
  <c r="A16" i="6"/>
  <c r="A16" i="1" s="1"/>
  <c r="A17" i="6"/>
  <c r="A17" i="1" s="1"/>
  <c r="A18" i="6"/>
  <c r="A18" i="1" s="1"/>
  <c r="A19" i="6"/>
  <c r="A19" i="1" s="1"/>
  <c r="A20" i="6"/>
  <c r="A20" i="1" s="1"/>
  <c r="A21" i="6"/>
  <c r="A21" i="1" s="1"/>
  <c r="A22"/>
  <c r="B22"/>
  <c r="G22" s="1"/>
  <c r="J22"/>
  <c r="B31"/>
  <c r="N31" s="1"/>
  <c r="B30"/>
  <c r="B29"/>
  <c r="L29" s="1"/>
  <c r="B28"/>
  <c r="B27"/>
  <c r="L27" s="1"/>
  <c r="B26"/>
  <c r="F26" s="1"/>
  <c r="B25"/>
  <c r="M25" s="1"/>
  <c r="B24"/>
  <c r="K24" s="1"/>
  <c r="B23"/>
  <c r="K23" s="1"/>
  <c r="K30"/>
  <c r="N29"/>
  <c r="M27"/>
  <c r="A23"/>
  <c r="B32"/>
  <c r="L32" s="1"/>
  <c r="I32"/>
  <c r="K32"/>
  <c r="H32"/>
  <c r="T23"/>
  <c r="N32"/>
  <c r="A24"/>
  <c r="G24"/>
  <c r="J24"/>
  <c r="M24"/>
  <c r="B33"/>
  <c r="A25"/>
  <c r="G25"/>
  <c r="J25"/>
  <c r="K25"/>
  <c r="B34"/>
  <c r="A26"/>
  <c r="B35"/>
  <c r="K35" s="1"/>
  <c r="I35"/>
  <c r="A27"/>
  <c r="B36"/>
  <c r="K36" s="1"/>
  <c r="A28"/>
  <c r="F28"/>
  <c r="H28"/>
  <c r="N28"/>
  <c r="B37"/>
  <c r="K37" s="1"/>
  <c r="A29"/>
  <c r="F29"/>
  <c r="H29"/>
  <c r="B38"/>
  <c r="L38" s="1"/>
  <c r="A30"/>
  <c r="B39"/>
  <c r="K39" s="1"/>
  <c r="A31"/>
  <c r="B40"/>
  <c r="H40" s="1"/>
  <c r="A32"/>
  <c r="F32"/>
  <c r="G32"/>
  <c r="J32"/>
  <c r="O32" s="1"/>
  <c r="B41"/>
  <c r="K41" s="1"/>
  <c r="A33"/>
  <c r="B42"/>
  <c r="A34"/>
  <c r="G34"/>
  <c r="B43"/>
  <c r="K43" s="1"/>
  <c r="I43"/>
  <c r="L43"/>
  <c r="H43"/>
  <c r="T34" s="1"/>
  <c r="A35"/>
  <c r="F35"/>
  <c r="G35"/>
  <c r="J35"/>
  <c r="O35" s="1"/>
  <c r="B44"/>
  <c r="K44"/>
  <c r="A36"/>
  <c r="F36"/>
  <c r="B45"/>
  <c r="I45" s="1"/>
  <c r="L45"/>
  <c r="A37"/>
  <c r="B46"/>
  <c r="H46" s="1"/>
  <c r="T37" s="1"/>
  <c r="K46"/>
  <c r="A38"/>
  <c r="B47"/>
  <c r="I47" s="1"/>
  <c r="A39"/>
  <c r="B48"/>
  <c r="A40"/>
  <c r="B49"/>
  <c r="K49" s="1"/>
  <c r="A41"/>
  <c r="B50"/>
  <c r="K50" s="1"/>
  <c r="A42"/>
  <c r="B51"/>
  <c r="A43"/>
  <c r="F43"/>
  <c r="J43"/>
  <c r="O43" s="1"/>
  <c r="B52"/>
  <c r="H52" s="1"/>
  <c r="T43" s="1"/>
  <c r="A44"/>
  <c r="B53"/>
  <c r="N53" s="1"/>
  <c r="W46" s="1"/>
  <c r="A45"/>
  <c r="B54"/>
  <c r="K54" s="1"/>
  <c r="H54"/>
  <c r="T45" s="1"/>
  <c r="M54"/>
  <c r="A46"/>
  <c r="B55"/>
  <c r="L55" s="1"/>
  <c r="K55"/>
  <c r="A47"/>
  <c r="B56"/>
  <c r="K56" s="1"/>
  <c r="A48"/>
  <c r="B57"/>
  <c r="I57" s="1"/>
  <c r="A49"/>
  <c r="A50"/>
  <c r="A51"/>
  <c r="A52"/>
  <c r="A53"/>
  <c r="A54"/>
  <c r="G54"/>
  <c r="A55"/>
  <c r="F55"/>
  <c r="A56"/>
  <c r="A57"/>
  <c r="A58"/>
  <c r="B58"/>
  <c r="F58" s="1"/>
  <c r="L2" i="6"/>
  <c r="U2"/>
  <c r="L3"/>
  <c r="U3"/>
  <c r="J54" i="1"/>
  <c r="O54" s="1"/>
  <c r="F54"/>
  <c r="J52"/>
  <c r="F46"/>
  <c r="J42"/>
  <c r="F42"/>
  <c r="F5"/>
  <c r="I55"/>
  <c r="N55"/>
  <c r="M55"/>
  <c r="G55"/>
  <c r="I52"/>
  <c r="N52"/>
  <c r="G52"/>
  <c r="G12"/>
  <c r="G3"/>
  <c r="G7"/>
  <c r="M50"/>
  <c r="M46"/>
  <c r="N56"/>
  <c r="G56"/>
  <c r="L50"/>
  <c r="I46"/>
  <c r="N46"/>
  <c r="L46"/>
  <c r="G46"/>
  <c r="F17"/>
  <c r="J45"/>
  <c r="O45" s="1"/>
  <c r="F45"/>
  <c r="G43"/>
  <c r="G37"/>
  <c r="M45"/>
  <c r="N45"/>
  <c r="N44"/>
  <c r="N43"/>
  <c r="N42"/>
  <c r="L44"/>
  <c r="M43"/>
  <c r="M41"/>
  <c r="L40"/>
  <c r="M37"/>
  <c r="M35"/>
  <c r="N35"/>
  <c r="H57"/>
  <c r="J46"/>
  <c r="O46" s="1"/>
  <c r="J55"/>
  <c r="O55" s="1"/>
  <c r="F53"/>
  <c r="J51"/>
  <c r="H56"/>
  <c r="T47" s="1"/>
  <c r="H55"/>
  <c r="T46" s="1"/>
  <c r="N54"/>
  <c r="L54"/>
  <c r="G45"/>
  <c r="J37"/>
  <c r="O37" s="1"/>
  <c r="H45"/>
  <c r="T36" s="1"/>
  <c r="K45"/>
  <c r="R36" s="1"/>
  <c r="L37"/>
  <c r="L35"/>
  <c r="W47"/>
  <c r="F9" l="1"/>
  <c r="N41"/>
  <c r="W34" s="1"/>
  <c r="H41"/>
  <c r="T32" s="1"/>
  <c r="M31"/>
  <c r="L41"/>
  <c r="J41"/>
  <c r="O41" s="1"/>
  <c r="G49"/>
  <c r="N37"/>
  <c r="G39"/>
  <c r="F50"/>
  <c r="I50"/>
  <c r="L56"/>
  <c r="Q44"/>
  <c r="J56"/>
  <c r="O56" s="1"/>
  <c r="F41"/>
  <c r="V39"/>
  <c r="H37"/>
  <c r="T28" s="1"/>
  <c r="M22"/>
  <c r="I22"/>
  <c r="Q10"/>
  <c r="I53"/>
  <c r="N50"/>
  <c r="W41" s="1"/>
  <c r="F37"/>
  <c r="I37"/>
  <c r="Q24"/>
  <c r="K22"/>
  <c r="F22"/>
  <c r="H50"/>
  <c r="T41" s="1"/>
  <c r="G50"/>
  <c r="F56"/>
  <c r="G41"/>
  <c r="J50"/>
  <c r="O50" s="1"/>
  <c r="I56"/>
  <c r="M56"/>
  <c r="X48" s="1"/>
  <c r="F49"/>
  <c r="N27"/>
  <c r="M32"/>
  <c r="X26" s="1"/>
  <c r="M23"/>
  <c r="L22"/>
  <c r="H22"/>
  <c r="Z16" i="10"/>
  <c r="M38" i="1"/>
  <c r="L49"/>
  <c r="G13"/>
  <c r="Q38"/>
  <c r="I48"/>
  <c r="F40"/>
  <c r="J49"/>
  <c r="K53"/>
  <c r="R46" s="1"/>
  <c r="I49"/>
  <c r="H48"/>
  <c r="K47"/>
  <c r="J36"/>
  <c r="O36" s="1"/>
  <c r="I40"/>
  <c r="I38"/>
  <c r="I36"/>
  <c r="H35"/>
  <c r="T26" s="1"/>
  <c r="M40"/>
  <c r="X31" s="1"/>
  <c r="H38"/>
  <c r="T29" s="1"/>
  <c r="N36"/>
  <c r="W28" s="1"/>
  <c r="M53"/>
  <c r="J53"/>
  <c r="O53" s="1"/>
  <c r="Q39"/>
  <c r="Q32"/>
  <c r="M47"/>
  <c r="Q41"/>
  <c r="L47"/>
  <c r="N48"/>
  <c r="G53"/>
  <c r="F47"/>
  <c r="I54"/>
  <c r="H53"/>
  <c r="T44" s="1"/>
  <c r="H49"/>
  <c r="T40" s="1"/>
  <c r="H47"/>
  <c r="T38" s="1"/>
  <c r="F38"/>
  <c r="V36"/>
  <c r="K40"/>
  <c r="K38"/>
  <c r="R29" s="1"/>
  <c r="L36"/>
  <c r="M36"/>
  <c r="G36"/>
  <c r="G38"/>
  <c r="N49"/>
  <c r="L53"/>
  <c r="J47"/>
  <c r="O47" s="1"/>
  <c r="O49"/>
  <c r="N40"/>
  <c r="G47"/>
  <c r="N47"/>
  <c r="W38" s="1"/>
  <c r="T31"/>
  <c r="J40"/>
  <c r="O40" s="1"/>
  <c r="Q47"/>
  <c r="M49"/>
  <c r="X40" s="1"/>
  <c r="G40"/>
  <c r="J38"/>
  <c r="O38" s="1"/>
  <c r="I41"/>
  <c r="H36"/>
  <c r="T27" s="1"/>
  <c r="G18"/>
  <c r="V18"/>
  <c r="F18"/>
  <c r="Q18"/>
  <c r="G2"/>
  <c r="E4"/>
  <c r="F14"/>
  <c r="V14"/>
  <c r="Q16"/>
  <c r="G14"/>
  <c r="Q14"/>
  <c r="Q48"/>
  <c r="K57"/>
  <c r="R48" s="1"/>
  <c r="M57"/>
  <c r="F57"/>
  <c r="T48"/>
  <c r="L57"/>
  <c r="S48" s="1"/>
  <c r="N57"/>
  <c r="W48" s="1"/>
  <c r="G57"/>
  <c r="J57"/>
  <c r="O57" s="1"/>
  <c r="V48"/>
  <c r="I26"/>
  <c r="G26"/>
  <c r="K26"/>
  <c r="J26"/>
  <c r="O26" s="1"/>
  <c r="M26"/>
  <c r="H26"/>
  <c r="N26"/>
  <c r="L26"/>
  <c r="I30"/>
  <c r="N30"/>
  <c r="W23" s="1"/>
  <c r="F30"/>
  <c r="L30"/>
  <c r="M30"/>
  <c r="H30"/>
  <c r="G30"/>
  <c r="J30"/>
  <c r="O30" s="1"/>
  <c r="V20"/>
  <c r="F20"/>
  <c r="Q20"/>
  <c r="F21"/>
  <c r="H39"/>
  <c r="Q30"/>
  <c r="V30"/>
  <c r="I39"/>
  <c r="F39"/>
  <c r="V31"/>
  <c r="M39"/>
  <c r="T30"/>
  <c r="V32"/>
  <c r="Q31"/>
  <c r="R30"/>
  <c r="N39"/>
  <c r="J39"/>
  <c r="O39" s="1"/>
  <c r="Q33"/>
  <c r="L39"/>
  <c r="S30" s="1"/>
  <c r="Q34"/>
  <c r="Q35"/>
  <c r="H33"/>
  <c r="T24" s="1"/>
  <c r="I33"/>
  <c r="G33"/>
  <c r="V24"/>
  <c r="K33"/>
  <c r="W24"/>
  <c r="F33"/>
  <c r="L33"/>
  <c r="M33"/>
  <c r="J33"/>
  <c r="O33" s="1"/>
  <c r="N33"/>
  <c r="V22"/>
  <c r="K48"/>
  <c r="R39" s="1"/>
  <c r="V40"/>
  <c r="L48"/>
  <c r="S39" s="1"/>
  <c r="V41"/>
  <c r="M48"/>
  <c r="Q40"/>
  <c r="T39"/>
  <c r="J48"/>
  <c r="O48" s="1"/>
  <c r="G48"/>
  <c r="F48"/>
  <c r="I44"/>
  <c r="V37"/>
  <c r="F44"/>
  <c r="W37"/>
  <c r="W35"/>
  <c r="Q37"/>
  <c r="H44"/>
  <c r="T35" s="1"/>
  <c r="M44"/>
  <c r="V35"/>
  <c r="J44"/>
  <c r="O44" s="1"/>
  <c r="Q36"/>
  <c r="V38"/>
  <c r="W36"/>
  <c r="G44"/>
  <c r="I34"/>
  <c r="H34"/>
  <c r="T25" s="1"/>
  <c r="F34"/>
  <c r="V26"/>
  <c r="R25"/>
  <c r="K34"/>
  <c r="R26" s="1"/>
  <c r="J34"/>
  <c r="V27"/>
  <c r="V25"/>
  <c r="V28"/>
  <c r="M34"/>
  <c r="L34"/>
  <c r="S29" s="1"/>
  <c r="O34"/>
  <c r="Q28"/>
  <c r="Q25"/>
  <c r="N34"/>
  <c r="V29"/>
  <c r="Q26"/>
  <c r="Q29"/>
  <c r="Q27"/>
  <c r="X25"/>
  <c r="G19"/>
  <c r="I19"/>
  <c r="V19"/>
  <c r="Q19"/>
  <c r="F19"/>
  <c r="F15"/>
  <c r="V15"/>
  <c r="Q15"/>
  <c r="V16"/>
  <c r="G15"/>
  <c r="F11"/>
  <c r="G11"/>
  <c r="V11"/>
  <c r="Q11"/>
  <c r="F12"/>
  <c r="I11"/>
  <c r="V9"/>
  <c r="Q9"/>
  <c r="V10"/>
  <c r="G9"/>
  <c r="F6"/>
  <c r="G6"/>
  <c r="F3"/>
  <c r="Q7"/>
  <c r="V7"/>
  <c r="Q8"/>
  <c r="V8"/>
  <c r="F7"/>
  <c r="R37"/>
  <c r="H51"/>
  <c r="T42" s="1"/>
  <c r="G51"/>
  <c r="V42"/>
  <c r="Q42"/>
  <c r="O51"/>
  <c r="M51"/>
  <c r="I51"/>
  <c r="L51"/>
  <c r="K51"/>
  <c r="R42" s="1"/>
  <c r="V45"/>
  <c r="F51"/>
  <c r="N51"/>
  <c r="V46"/>
  <c r="U42"/>
  <c r="K42"/>
  <c r="R35" s="1"/>
  <c r="G42"/>
  <c r="I42"/>
  <c r="U33" s="1"/>
  <c r="M42"/>
  <c r="X33" s="1"/>
  <c r="O42"/>
  <c r="V33"/>
  <c r="L42"/>
  <c r="S35" s="1"/>
  <c r="H42"/>
  <c r="T33" s="1"/>
  <c r="V34"/>
  <c r="G23"/>
  <c r="L23"/>
  <c r="I23"/>
  <c r="J23"/>
  <c r="O23" s="1"/>
  <c r="N23"/>
  <c r="F23"/>
  <c r="H23"/>
  <c r="J27"/>
  <c r="O27" s="1"/>
  <c r="I27"/>
  <c r="G27"/>
  <c r="K27"/>
  <c r="F27"/>
  <c r="H27"/>
  <c r="V23"/>
  <c r="J31"/>
  <c r="O31" s="1"/>
  <c r="I31"/>
  <c r="H31"/>
  <c r="T22" s="1"/>
  <c r="Q23"/>
  <c r="F31"/>
  <c r="Q22"/>
  <c r="K31"/>
  <c r="L31"/>
  <c r="G31"/>
  <c r="R38"/>
  <c r="S38"/>
  <c r="M52"/>
  <c r="X46" s="1"/>
  <c r="F52"/>
  <c r="Q43"/>
  <c r="Q46"/>
  <c r="V44"/>
  <c r="Q45"/>
  <c r="K52"/>
  <c r="L52"/>
  <c r="O52"/>
  <c r="P43"/>
  <c r="V43"/>
  <c r="V47"/>
  <c r="U44"/>
  <c r="W45"/>
  <c r="I24"/>
  <c r="F24"/>
  <c r="O24"/>
  <c r="N24"/>
  <c r="H24"/>
  <c r="L24"/>
  <c r="I28"/>
  <c r="L28"/>
  <c r="M28"/>
  <c r="G28"/>
  <c r="K28"/>
  <c r="J28"/>
  <c r="O28" s="1"/>
  <c r="V17"/>
  <c r="Q17"/>
  <c r="V13"/>
  <c r="Q13"/>
  <c r="F10"/>
  <c r="G8"/>
  <c r="W40"/>
  <c r="S47"/>
  <c r="R47"/>
  <c r="R32"/>
  <c r="M29"/>
  <c r="X22" s="1"/>
  <c r="F4"/>
  <c r="R28"/>
  <c r="R27"/>
  <c r="H25"/>
  <c r="L25"/>
  <c r="I25"/>
  <c r="F25"/>
  <c r="O25"/>
  <c r="N25"/>
  <c r="K29"/>
  <c r="G29"/>
  <c r="I29"/>
  <c r="J29"/>
  <c r="O29" s="1"/>
  <c r="V21"/>
  <c r="Q21"/>
  <c r="F16"/>
  <c r="G16"/>
  <c r="Q12"/>
  <c r="V12"/>
  <c r="N38"/>
  <c r="W31" s="1"/>
  <c r="N22"/>
  <c r="O22"/>
  <c r="P27" l="1"/>
  <c r="S22"/>
  <c r="U48"/>
  <c r="X38"/>
  <c r="X23"/>
  <c r="W26"/>
  <c r="X30"/>
  <c r="W33"/>
  <c r="W39"/>
  <c r="P22"/>
  <c r="U29"/>
  <c r="U46"/>
  <c r="W43"/>
  <c r="S46"/>
  <c r="P29"/>
  <c r="X29"/>
  <c r="S24"/>
  <c r="E6"/>
  <c r="B13" i="12" s="1"/>
  <c r="S36" i="1"/>
  <c r="R33"/>
  <c r="S42"/>
  <c r="W44"/>
  <c r="U39"/>
  <c r="W30"/>
  <c r="U47"/>
  <c r="H18"/>
  <c r="T18" s="1"/>
  <c r="U23"/>
  <c r="U30"/>
  <c r="R45"/>
  <c r="S37"/>
  <c r="W29"/>
  <c r="S45"/>
  <c r="W42"/>
  <c r="X24"/>
  <c r="R24"/>
  <c r="R34"/>
  <c r="P37"/>
  <c r="X28"/>
  <c r="P38"/>
  <c r="S41"/>
  <c r="W32"/>
  <c r="R31"/>
  <c r="K19"/>
  <c r="J19"/>
  <c r="O19" s="1"/>
  <c r="H20"/>
  <c r="T20" s="1"/>
  <c r="J11"/>
  <c r="O11" s="1"/>
  <c r="H3"/>
  <c r="T3" s="1"/>
  <c r="R22"/>
  <c r="R23"/>
  <c r="P25"/>
  <c r="U27"/>
  <c r="U22"/>
  <c r="U24"/>
  <c r="P28"/>
  <c r="N14"/>
  <c r="X32"/>
  <c r="W22"/>
  <c r="X37"/>
  <c r="K7"/>
  <c r="N9"/>
  <c r="I9"/>
  <c r="N15"/>
  <c r="P36"/>
  <c r="P23"/>
  <c r="P24"/>
  <c r="U28"/>
  <c r="P31"/>
  <c r="P46"/>
  <c r="S34"/>
  <c r="I14"/>
  <c r="H2"/>
  <c r="T2" s="1"/>
  <c r="M18"/>
  <c r="I18"/>
  <c r="R44"/>
  <c r="X27"/>
  <c r="S23"/>
  <c r="P32"/>
  <c r="X45"/>
  <c r="R40"/>
  <c r="I3"/>
  <c r="M9"/>
  <c r="I15"/>
  <c r="U25"/>
  <c r="U35"/>
  <c r="X35"/>
  <c r="S40"/>
  <c r="S26"/>
  <c r="P30"/>
  <c r="M20"/>
  <c r="N20"/>
  <c r="I20"/>
  <c r="P45"/>
  <c r="P48"/>
  <c r="X47"/>
  <c r="M2"/>
  <c r="L2"/>
  <c r="S25"/>
  <c r="S27"/>
  <c r="U37"/>
  <c r="U36"/>
  <c r="U40"/>
  <c r="U38"/>
  <c r="P40"/>
  <c r="X41"/>
  <c r="X39"/>
  <c r="E12"/>
  <c r="E15"/>
  <c r="E16"/>
  <c r="E13"/>
  <c r="E18"/>
  <c r="I4"/>
  <c r="E17"/>
  <c r="K12"/>
  <c r="K4"/>
  <c r="B11" i="12"/>
  <c r="E19" i="1"/>
  <c r="J4"/>
  <c r="O4" s="1"/>
  <c r="K13"/>
  <c r="N4"/>
  <c r="J8"/>
  <c r="O8" s="1"/>
  <c r="N8"/>
  <c r="J12"/>
  <c r="O12" s="1"/>
  <c r="N12"/>
  <c r="J16"/>
  <c r="O16" s="1"/>
  <c r="N16"/>
  <c r="J21"/>
  <c r="O21" s="1"/>
  <c r="N21"/>
  <c r="I16"/>
  <c r="I17"/>
  <c r="K5"/>
  <c r="R5" s="1"/>
  <c r="K9"/>
  <c r="H6"/>
  <c r="T6" s="1"/>
  <c r="H7"/>
  <c r="T7" s="1"/>
  <c r="H10"/>
  <c r="T10" s="1"/>
  <c r="H11"/>
  <c r="T11" s="1"/>
  <c r="H15"/>
  <c r="T15" s="1"/>
  <c r="H16"/>
  <c r="T16" s="1"/>
  <c r="H21"/>
  <c r="T21" s="1"/>
  <c r="M8"/>
  <c r="I7"/>
  <c r="F11" i="6"/>
  <c r="N3" i="1"/>
  <c r="K15"/>
  <c r="M3"/>
  <c r="M17"/>
  <c r="M5"/>
  <c r="K3"/>
  <c r="L9"/>
  <c r="L11"/>
  <c r="L17"/>
  <c r="L19"/>
  <c r="E14"/>
  <c r="M15"/>
  <c r="K21"/>
  <c r="L16"/>
  <c r="L20"/>
  <c r="M7"/>
  <c r="M11"/>
  <c r="S43"/>
  <c r="S44"/>
  <c r="P42"/>
  <c r="P44"/>
  <c r="P47"/>
  <c r="U41"/>
  <c r="I2"/>
  <c r="I5"/>
  <c r="I12"/>
  <c r="I21"/>
  <c r="U26"/>
  <c r="S32"/>
  <c r="I10"/>
  <c r="P33"/>
  <c r="X34"/>
  <c r="X42"/>
  <c r="X44"/>
  <c r="L3"/>
  <c r="W25"/>
  <c r="P41"/>
  <c r="U31"/>
  <c r="S31"/>
  <c r="R41"/>
  <c r="X36"/>
  <c r="I8"/>
  <c r="I13"/>
  <c r="X43"/>
  <c r="R43"/>
  <c r="U43"/>
  <c r="U34"/>
  <c r="U32"/>
  <c r="S33"/>
  <c r="P34"/>
  <c r="M6"/>
  <c r="I6"/>
  <c r="P26"/>
  <c r="W27"/>
  <c r="P35"/>
  <c r="P39"/>
  <c r="K20"/>
  <c r="U45"/>
  <c r="S28"/>
  <c r="J14"/>
  <c r="O14" s="1"/>
  <c r="J2"/>
  <c r="O2" s="1"/>
  <c r="N2"/>
  <c r="J18" l="1"/>
  <c r="O18" s="1"/>
  <c r="L14"/>
  <c r="S16" s="1"/>
  <c r="K11"/>
  <c r="R13" s="1"/>
  <c r="N7"/>
  <c r="P19"/>
  <c r="N19"/>
  <c r="W21" s="1"/>
  <c r="N18"/>
  <c r="L10"/>
  <c r="L6"/>
  <c r="L8"/>
  <c r="S12" s="1"/>
  <c r="L21"/>
  <c r="L13"/>
  <c r="L5"/>
  <c r="K16"/>
  <c r="R16" s="1"/>
  <c r="K17"/>
  <c r="R17" s="1"/>
  <c r="H17"/>
  <c r="T17" s="1"/>
  <c r="H12"/>
  <c r="T12" s="1"/>
  <c r="H8"/>
  <c r="T8" s="1"/>
  <c r="M21"/>
  <c r="H4"/>
  <c r="T4" s="1"/>
  <c r="M4"/>
  <c r="J17"/>
  <c r="O17" s="1"/>
  <c r="J13"/>
  <c r="O13" s="1"/>
  <c r="J10"/>
  <c r="O10" s="1"/>
  <c r="J5"/>
  <c r="O5" s="1"/>
  <c r="M12"/>
  <c r="X12" s="1"/>
  <c r="M16"/>
  <c r="X16" s="1"/>
  <c r="L18"/>
  <c r="H14"/>
  <c r="T14" s="1"/>
  <c r="J7"/>
  <c r="O7" s="1"/>
  <c r="K18"/>
  <c r="R20" s="1"/>
  <c r="K14"/>
  <c r="J20"/>
  <c r="O20" s="1"/>
  <c r="J9"/>
  <c r="O9" s="1"/>
  <c r="J15"/>
  <c r="O15" s="1"/>
  <c r="F13" i="6"/>
  <c r="J6" i="1"/>
  <c r="O6" s="1"/>
  <c r="K10"/>
  <c r="R10" s="1"/>
  <c r="L12"/>
  <c r="L15"/>
  <c r="L7"/>
  <c r="S7" s="1"/>
  <c r="L4"/>
  <c r="S6" s="1"/>
  <c r="M19"/>
  <c r="H19"/>
  <c r="T19" s="1"/>
  <c r="H13"/>
  <c r="T13" s="1"/>
  <c r="H9"/>
  <c r="T9" s="1"/>
  <c r="H5"/>
  <c r="T5" s="1"/>
  <c r="J3"/>
  <c r="O3" s="1"/>
  <c r="M13"/>
  <c r="X13" s="1"/>
  <c r="N17"/>
  <c r="W17" s="1"/>
  <c r="N13"/>
  <c r="N10"/>
  <c r="W10" s="1"/>
  <c r="N5"/>
  <c r="W5" s="1"/>
  <c r="M10"/>
  <c r="X11" s="1"/>
  <c r="K8"/>
  <c r="M14"/>
  <c r="U19"/>
  <c r="K2"/>
  <c r="R3" s="1"/>
  <c r="N11"/>
  <c r="K6"/>
  <c r="N6"/>
  <c r="W8" s="1"/>
  <c r="W3"/>
  <c r="X9"/>
  <c r="R7"/>
  <c r="X6"/>
  <c r="X5"/>
  <c r="W9"/>
  <c r="X19"/>
  <c r="X19" i="9"/>
  <c r="F5" i="6"/>
  <c r="X20" i="9"/>
  <c r="F6" i="6"/>
  <c r="F2"/>
  <c r="X26" i="9"/>
  <c r="X27"/>
  <c r="F4" i="6"/>
  <c r="X21" i="9"/>
  <c r="X32"/>
  <c r="D55" i="10"/>
  <c r="E58"/>
  <c r="G2"/>
  <c r="H7"/>
  <c r="I10"/>
  <c r="J15"/>
  <c r="K18"/>
  <c r="D24"/>
  <c r="X31" i="9"/>
  <c r="X29"/>
  <c r="E30" i="10"/>
  <c r="G38"/>
  <c r="I46"/>
  <c r="K54"/>
  <c r="E41"/>
  <c r="F44"/>
  <c r="G49"/>
  <c r="H52"/>
  <c r="I57"/>
  <c r="J60"/>
  <c r="C5"/>
  <c r="C10"/>
  <c r="D41"/>
  <c r="E44"/>
  <c r="F49"/>
  <c r="G52"/>
  <c r="H57"/>
  <c r="I60"/>
  <c r="K4"/>
  <c r="D6"/>
  <c r="E11"/>
  <c r="F14"/>
  <c r="G19"/>
  <c r="H22"/>
  <c r="I27"/>
  <c r="J30"/>
  <c r="K35"/>
  <c r="C39"/>
  <c r="C44"/>
  <c r="X25" i="9"/>
  <c r="E22" i="10"/>
  <c r="G30"/>
  <c r="I38"/>
  <c r="K46"/>
  <c r="E37"/>
  <c r="F40"/>
  <c r="G29"/>
  <c r="G61"/>
  <c r="H32"/>
  <c r="I5"/>
  <c r="I37"/>
  <c r="J8"/>
  <c r="J40"/>
  <c r="K13"/>
  <c r="K45"/>
  <c r="C17"/>
  <c r="C49"/>
  <c r="C34"/>
  <c r="D21"/>
  <c r="D53"/>
  <c r="E24"/>
  <c r="E56"/>
  <c r="F29"/>
  <c r="F61"/>
  <c r="G32"/>
  <c r="H5"/>
  <c r="H37"/>
  <c r="I8"/>
  <c r="I40"/>
  <c r="J13"/>
  <c r="J45"/>
  <c r="K16"/>
  <c r="K48"/>
  <c r="D18"/>
  <c r="D50"/>
  <c r="E23"/>
  <c r="E55"/>
  <c r="F26"/>
  <c r="F58"/>
  <c r="G31"/>
  <c r="H2"/>
  <c r="H34"/>
  <c r="I23"/>
  <c r="J26"/>
  <c r="K31"/>
  <c r="C35"/>
  <c r="C40"/>
  <c r="H58"/>
  <c r="J2"/>
  <c r="K7"/>
  <c r="C11"/>
  <c r="C16"/>
  <c r="C38"/>
  <c r="D7"/>
  <c r="E10"/>
  <c r="F15"/>
  <c r="G18"/>
  <c r="H23"/>
  <c r="I26"/>
  <c r="J31"/>
  <c r="K34"/>
  <c r="D40"/>
  <c r="X22" i="9"/>
  <c r="F8" i="6"/>
  <c r="F7"/>
  <c r="F3" i="10"/>
  <c r="H11"/>
  <c r="J19"/>
  <c r="D28"/>
  <c r="E57"/>
  <c r="F60"/>
  <c r="H4"/>
  <c r="I9"/>
  <c r="J12"/>
  <c r="K17"/>
  <c r="C21"/>
  <c r="C42"/>
  <c r="D57"/>
  <c r="E60"/>
  <c r="G4"/>
  <c r="H9"/>
  <c r="I12"/>
  <c r="J17"/>
  <c r="K20"/>
  <c r="D22"/>
  <c r="E27"/>
  <c r="F30"/>
  <c r="G35"/>
  <c r="H38"/>
  <c r="I43"/>
  <c r="J46"/>
  <c r="K51"/>
  <c r="C55"/>
  <c r="C60"/>
  <c r="F3" i="6"/>
  <c r="E54" i="10"/>
  <c r="H3"/>
  <c r="J11"/>
  <c r="D20"/>
  <c r="E53"/>
  <c r="F56"/>
  <c r="G37"/>
  <c r="H8"/>
  <c r="H40"/>
  <c r="I13"/>
  <c r="I45"/>
  <c r="J16"/>
  <c r="J48"/>
  <c r="K21"/>
  <c r="K53"/>
  <c r="C25"/>
  <c r="C57"/>
  <c r="C50"/>
  <c r="D29"/>
  <c r="D61"/>
  <c r="E32"/>
  <c r="F5"/>
  <c r="F37"/>
  <c r="G8"/>
  <c r="G40"/>
  <c r="H13"/>
  <c r="H45"/>
  <c r="I16"/>
  <c r="I48"/>
  <c r="J21"/>
  <c r="J53"/>
  <c r="K24"/>
  <c r="K56"/>
  <c r="D26"/>
  <c r="D58"/>
  <c r="E31"/>
  <c r="F2"/>
  <c r="F34"/>
  <c r="G7"/>
  <c r="G39"/>
  <c r="H10"/>
  <c r="H42"/>
  <c r="I39"/>
  <c r="J42"/>
  <c r="K47"/>
  <c r="C51"/>
  <c r="C56"/>
  <c r="I15"/>
  <c r="J18"/>
  <c r="K23"/>
  <c r="C27"/>
  <c r="C32"/>
  <c r="E42"/>
  <c r="G50"/>
  <c r="I58"/>
  <c r="D8"/>
  <c r="X28" i="9"/>
  <c r="G6" i="10"/>
  <c r="K22"/>
  <c r="F28"/>
  <c r="H36"/>
  <c r="J44"/>
  <c r="C53"/>
  <c r="E28"/>
  <c r="G36"/>
  <c r="I44"/>
  <c r="K52"/>
  <c r="E59"/>
  <c r="H6"/>
  <c r="J14"/>
  <c r="C23"/>
  <c r="X24" i="9"/>
  <c r="F59" i="10"/>
  <c r="K14"/>
  <c r="F24"/>
  <c r="G53"/>
  <c r="H56"/>
  <c r="I61"/>
  <c r="K5"/>
  <c r="C9"/>
  <c r="C18"/>
  <c r="D45"/>
  <c r="E48"/>
  <c r="F53"/>
  <c r="G56"/>
  <c r="H61"/>
  <c r="J5"/>
  <c r="K8"/>
  <c r="D10"/>
  <c r="E15"/>
  <c r="F18"/>
  <c r="G23"/>
  <c r="H26"/>
  <c r="J10"/>
  <c r="C19"/>
  <c r="C54"/>
  <c r="J50"/>
  <c r="C59"/>
  <c r="E26"/>
  <c r="G34"/>
  <c r="I42"/>
  <c r="K50"/>
  <c r="F9" i="6"/>
  <c r="F35" i="10"/>
  <c r="J51"/>
  <c r="F12"/>
  <c r="H20"/>
  <c r="J28"/>
  <c r="C37"/>
  <c r="E12"/>
  <c r="G20"/>
  <c r="I28"/>
  <c r="K36"/>
  <c r="E43"/>
  <c r="G51"/>
  <c r="I59"/>
  <c r="C7"/>
  <c r="C30"/>
  <c r="F27"/>
  <c r="J43"/>
  <c r="F8"/>
  <c r="G45"/>
  <c r="H48"/>
  <c r="I53"/>
  <c r="J56"/>
  <c r="K61"/>
  <c r="C2"/>
  <c r="D37"/>
  <c r="E40"/>
  <c r="F45"/>
  <c r="G48"/>
  <c r="H53"/>
  <c r="I56"/>
  <c r="J61"/>
  <c r="D2"/>
  <c r="E7"/>
  <c r="F10"/>
  <c r="G15"/>
  <c r="H18"/>
  <c r="I55"/>
  <c r="C3"/>
  <c r="C22"/>
  <c r="J34"/>
  <c r="C43"/>
  <c r="D39"/>
  <c r="H55"/>
  <c r="E13"/>
  <c r="X30" i="9"/>
  <c r="H43" i="10"/>
  <c r="G17"/>
  <c r="K33"/>
  <c r="F17"/>
  <c r="J33"/>
  <c r="F46"/>
  <c r="K3"/>
  <c r="D19"/>
  <c r="D52"/>
  <c r="H16"/>
  <c r="J24"/>
  <c r="C33"/>
  <c r="E8"/>
  <c r="G16"/>
  <c r="I24"/>
  <c r="K32"/>
  <c r="E39"/>
  <c r="G47"/>
  <c r="J58"/>
  <c r="I31"/>
  <c r="C48"/>
  <c r="F31"/>
  <c r="J47"/>
  <c r="X23" i="9"/>
  <c r="I14" i="10"/>
  <c r="G33"/>
  <c r="K49"/>
  <c r="F33"/>
  <c r="J49"/>
  <c r="G3"/>
  <c r="K19"/>
  <c r="D51"/>
  <c r="E21"/>
  <c r="H24"/>
  <c r="J32"/>
  <c r="C41"/>
  <c r="E16"/>
  <c r="G24"/>
  <c r="I32"/>
  <c r="K40"/>
  <c r="E47"/>
  <c r="G55"/>
  <c r="K15"/>
  <c r="I47"/>
  <c r="C6"/>
  <c r="F47"/>
  <c r="D60"/>
  <c r="D9"/>
  <c r="D38"/>
  <c r="C12"/>
  <c r="G13"/>
  <c r="K29"/>
  <c r="F13"/>
  <c r="J29"/>
  <c r="F42"/>
  <c r="C8"/>
  <c r="H39"/>
  <c r="E25"/>
  <c r="D25"/>
  <c r="D54"/>
  <c r="C28"/>
  <c r="G21"/>
  <c r="K37"/>
  <c r="F21"/>
  <c r="J37"/>
  <c r="F50"/>
  <c r="C24"/>
  <c r="D56"/>
  <c r="I41"/>
  <c r="I11"/>
  <c r="I29"/>
  <c r="H29"/>
  <c r="I7"/>
  <c r="K2"/>
  <c r="I25"/>
  <c r="H54"/>
  <c r="I21"/>
  <c r="H21"/>
  <c r="H50"/>
  <c r="D27"/>
  <c r="H35"/>
  <c r="D34"/>
  <c r="D59"/>
  <c r="I6"/>
  <c r="D42"/>
  <c r="H25"/>
  <c r="K39"/>
  <c r="D23"/>
  <c r="D13"/>
  <c r="D5"/>
  <c r="H41"/>
  <c r="K55"/>
  <c r="E34"/>
  <c r="G42"/>
  <c r="I50"/>
  <c r="K58"/>
  <c r="E46"/>
  <c r="J3"/>
  <c r="E49"/>
  <c r="G57"/>
  <c r="J4"/>
  <c r="C13"/>
  <c r="D49"/>
  <c r="F57"/>
  <c r="I4"/>
  <c r="K12"/>
  <c r="E19"/>
  <c r="G27"/>
  <c r="I35"/>
  <c r="K43"/>
  <c r="C52"/>
  <c r="F43"/>
  <c r="J59"/>
  <c r="F16"/>
  <c r="E18"/>
  <c r="G26"/>
  <c r="I34"/>
  <c r="K42"/>
  <c r="E14"/>
  <c r="I30"/>
  <c r="E33"/>
  <c r="G41"/>
  <c r="I49"/>
  <c r="K57"/>
  <c r="D33"/>
  <c r="F41"/>
  <c r="H49"/>
  <c r="J57"/>
  <c r="E3"/>
  <c r="G11"/>
  <c r="I19"/>
  <c r="K27"/>
  <c r="C36"/>
  <c r="F11"/>
  <c r="J27"/>
  <c r="E61"/>
  <c r="F39"/>
  <c r="J55"/>
  <c r="G54"/>
  <c r="F52"/>
  <c r="K9"/>
  <c r="E52"/>
  <c r="J9"/>
  <c r="F22"/>
  <c r="J38"/>
  <c r="D35"/>
  <c r="E9"/>
  <c r="F23"/>
  <c r="J39"/>
  <c r="G22"/>
  <c r="F36"/>
  <c r="J52"/>
  <c r="E36"/>
  <c r="I52"/>
  <c r="K60"/>
  <c r="H14"/>
  <c r="C31"/>
  <c r="H19"/>
  <c r="G5"/>
  <c r="J23"/>
  <c r="F51"/>
  <c r="F20"/>
  <c r="J36"/>
  <c r="E20"/>
  <c r="I36"/>
  <c r="E51"/>
  <c r="J6"/>
  <c r="C46"/>
  <c r="D4"/>
  <c r="E50"/>
  <c r="J7"/>
  <c r="F19"/>
  <c r="J35"/>
  <c r="H12"/>
  <c r="C29"/>
  <c r="I20"/>
  <c r="E35"/>
  <c r="I51"/>
  <c r="C14"/>
  <c r="K30"/>
  <c r="E2"/>
  <c r="G10"/>
  <c r="I18"/>
  <c r="K26"/>
  <c r="D43"/>
  <c r="H59"/>
  <c r="E17"/>
  <c r="G25"/>
  <c r="I33"/>
  <c r="K41"/>
  <c r="D17"/>
  <c r="F25"/>
  <c r="H33"/>
  <c r="J41"/>
  <c r="D46"/>
  <c r="F54"/>
  <c r="I3"/>
  <c r="K11"/>
  <c r="C20"/>
  <c r="E38"/>
  <c r="I54"/>
  <c r="E45"/>
  <c r="D47"/>
  <c r="F55"/>
  <c r="I2"/>
  <c r="K10"/>
  <c r="D11"/>
  <c r="H27"/>
  <c r="D44"/>
  <c r="G9"/>
  <c r="I17"/>
  <c r="K25"/>
  <c r="C58"/>
  <c r="F9"/>
  <c r="H17"/>
  <c r="J25"/>
  <c r="D30"/>
  <c r="F38"/>
  <c r="H46"/>
  <c r="J54"/>
  <c r="C4"/>
  <c r="E6"/>
  <c r="I22"/>
  <c r="E29"/>
  <c r="D31"/>
  <c r="H47"/>
  <c r="E5"/>
  <c r="D12"/>
  <c r="H60"/>
  <c r="C26"/>
  <c r="G60"/>
  <c r="D14"/>
  <c r="H30"/>
  <c r="C47"/>
  <c r="H51"/>
  <c r="D15"/>
  <c r="H31"/>
  <c r="D48"/>
  <c r="K38"/>
  <c r="H44"/>
  <c r="C61"/>
  <c r="G44"/>
  <c r="F6"/>
  <c r="J22"/>
  <c r="D3"/>
  <c r="D36"/>
  <c r="F7"/>
  <c r="H15"/>
  <c r="D32"/>
  <c r="K6"/>
  <c r="H28"/>
  <c r="C45"/>
  <c r="G28"/>
  <c r="K44"/>
  <c r="G59"/>
  <c r="C15"/>
  <c r="G46"/>
  <c r="F48"/>
  <c r="G58"/>
  <c r="D16"/>
  <c r="F4"/>
  <c r="J20"/>
  <c r="E4"/>
  <c r="G12"/>
  <c r="K28"/>
  <c r="G43"/>
  <c r="K59"/>
  <c r="G14"/>
  <c r="F32"/>
  <c r="B6" i="12"/>
  <c r="B7"/>
  <c r="B2"/>
  <c r="B9"/>
  <c r="B8"/>
  <c r="B5"/>
  <c r="B16" s="1"/>
  <c r="B3"/>
  <c r="B4"/>
  <c r="P10" i="1"/>
  <c r="U10"/>
  <c r="P12"/>
  <c r="U12"/>
  <c r="U16"/>
  <c r="P16"/>
  <c r="U14"/>
  <c r="P14"/>
  <c r="X11" i="9"/>
  <c r="C92" i="10"/>
  <c r="C124"/>
  <c r="C95"/>
  <c r="L3"/>
  <c r="D70"/>
  <c r="E73"/>
  <c r="C74"/>
  <c r="C106"/>
  <c r="C77"/>
  <c r="C109"/>
  <c r="L28"/>
  <c r="D98"/>
  <c r="E101"/>
  <c r="L35"/>
  <c r="D103"/>
  <c r="E108"/>
  <c r="E97"/>
  <c r="D99"/>
  <c r="F103"/>
  <c r="G108"/>
  <c r="H111"/>
  <c r="I116"/>
  <c r="J119"/>
  <c r="G109"/>
  <c r="I115"/>
  <c r="K101"/>
  <c r="C68"/>
  <c r="C100"/>
  <c r="C71"/>
  <c r="C103"/>
  <c r="L16"/>
  <c r="D86"/>
  <c r="X12" i="9"/>
  <c r="C82" i="10"/>
  <c r="C114"/>
  <c r="C85"/>
  <c r="C117"/>
  <c r="L44"/>
  <c r="D114"/>
  <c r="E117"/>
  <c r="L51"/>
  <c r="D119"/>
  <c r="E124"/>
  <c r="F70"/>
  <c r="E72"/>
  <c r="F119"/>
  <c r="G124"/>
  <c r="I68"/>
  <c r="J71"/>
  <c r="K76"/>
  <c r="H82"/>
  <c r="J88"/>
  <c r="K117"/>
  <c r="L122"/>
  <c r="X14" i="9"/>
  <c r="C116" i="10"/>
  <c r="C119"/>
  <c r="D118"/>
  <c r="C98"/>
  <c r="C101"/>
  <c r="D82"/>
  <c r="L19"/>
  <c r="E92"/>
  <c r="D67"/>
  <c r="G92"/>
  <c r="I100"/>
  <c r="G77"/>
  <c r="K85"/>
  <c r="F98"/>
  <c r="H104"/>
  <c r="K120"/>
  <c r="L34"/>
  <c r="D104"/>
  <c r="E107"/>
  <c r="L41"/>
  <c r="D109"/>
  <c r="E114"/>
  <c r="F117"/>
  <c r="G122"/>
  <c r="H125"/>
  <c r="J69"/>
  <c r="K74"/>
  <c r="H78"/>
  <c r="J84"/>
  <c r="K115"/>
  <c r="L120"/>
  <c r="H68"/>
  <c r="J78"/>
  <c r="K110"/>
  <c r="L113"/>
  <c r="K108"/>
  <c r="E121"/>
  <c r="D123"/>
  <c r="F115"/>
  <c r="G120"/>
  <c r="H123"/>
  <c r="J67"/>
  <c r="K72"/>
  <c r="H74"/>
  <c r="J80"/>
  <c r="K113"/>
  <c r="L118"/>
  <c r="G123"/>
  <c r="K80"/>
  <c r="L14"/>
  <c r="D84"/>
  <c r="E87"/>
  <c r="L21"/>
  <c r="C72"/>
  <c r="C104"/>
  <c r="C75"/>
  <c r="C107"/>
  <c r="L24"/>
  <c r="D94"/>
  <c r="X16" i="9"/>
  <c r="C86" i="10"/>
  <c r="C118"/>
  <c r="C89"/>
  <c r="C121"/>
  <c r="L52"/>
  <c r="D122"/>
  <c r="E125"/>
  <c r="L59"/>
  <c r="E68"/>
  <c r="F71"/>
  <c r="L15"/>
  <c r="E88"/>
  <c r="G68"/>
  <c r="H71"/>
  <c r="I76"/>
  <c r="J79"/>
  <c r="F88"/>
  <c r="H98"/>
  <c r="J104"/>
  <c r="K125"/>
  <c r="F82"/>
  <c r="H88"/>
  <c r="K104"/>
  <c r="L26"/>
  <c r="D96"/>
  <c r="E99"/>
  <c r="L33"/>
  <c r="D101"/>
  <c r="E106"/>
  <c r="F109"/>
  <c r="G114"/>
  <c r="H117"/>
  <c r="I122"/>
  <c r="J125"/>
  <c r="G121"/>
  <c r="J68"/>
  <c r="K107"/>
  <c r="L112"/>
  <c r="G111"/>
  <c r="I121"/>
  <c r="K102"/>
  <c r="L105"/>
  <c r="K92"/>
  <c r="E105"/>
  <c r="D107"/>
  <c r="F107"/>
  <c r="G112"/>
  <c r="H115"/>
  <c r="I120"/>
  <c r="J123"/>
  <c r="G117"/>
  <c r="I123"/>
  <c r="K105"/>
  <c r="L110"/>
  <c r="G107"/>
  <c r="J114"/>
  <c r="L4"/>
  <c r="D76"/>
  <c r="E79"/>
  <c r="L13"/>
  <c r="D81"/>
  <c r="E86"/>
  <c r="F89"/>
  <c r="G94"/>
  <c r="H97"/>
  <c r="I102"/>
  <c r="J105"/>
  <c r="G81"/>
  <c r="I87"/>
  <c r="D89"/>
  <c r="F97"/>
  <c r="H105"/>
  <c r="J113"/>
  <c r="I103"/>
  <c r="K111"/>
  <c r="L116"/>
  <c r="G119"/>
  <c r="J70"/>
  <c r="K106"/>
  <c r="L109"/>
  <c r="K100"/>
  <c r="L37"/>
  <c r="E110"/>
  <c r="G118"/>
  <c r="X6" i="9"/>
  <c r="C108" i="10"/>
  <c r="C111"/>
  <c r="D102"/>
  <c r="C90"/>
  <c r="C93"/>
  <c r="L60"/>
  <c r="F74"/>
  <c r="E76"/>
  <c r="L31"/>
  <c r="G76"/>
  <c r="I84"/>
  <c r="F104"/>
  <c r="J120"/>
  <c r="L106"/>
  <c r="H72"/>
  <c r="K88"/>
  <c r="L18"/>
  <c r="D88"/>
  <c r="E91"/>
  <c r="L25"/>
  <c r="D93"/>
  <c r="E98"/>
  <c r="F101"/>
  <c r="G106"/>
  <c r="H109"/>
  <c r="I114"/>
  <c r="J117"/>
  <c r="G105"/>
  <c r="I111"/>
  <c r="K99"/>
  <c r="L104"/>
  <c r="G95"/>
  <c r="I105"/>
  <c r="K94"/>
  <c r="L97"/>
  <c r="K75"/>
  <c r="E89"/>
  <c r="D91"/>
  <c r="F99"/>
  <c r="G104"/>
  <c r="H107"/>
  <c r="I112"/>
  <c r="J115"/>
  <c r="G101"/>
  <c r="I107"/>
  <c r="K97"/>
  <c r="L102"/>
  <c r="G91"/>
  <c r="J82"/>
  <c r="L119"/>
  <c r="D68"/>
  <c r="E71"/>
  <c r="L2"/>
  <c r="X15" i="9"/>
  <c r="C96" i="10"/>
  <c r="C67"/>
  <c r="C99"/>
  <c r="L8"/>
  <c r="D78"/>
  <c r="X8" i="9"/>
  <c r="C78" i="10"/>
  <c r="C110"/>
  <c r="C81"/>
  <c r="C113"/>
  <c r="L36"/>
  <c r="D106"/>
  <c r="E109"/>
  <c r="L43"/>
  <c r="D111"/>
  <c r="E116"/>
  <c r="E113"/>
  <c r="D115"/>
  <c r="F111"/>
  <c r="G116"/>
  <c r="H119"/>
  <c r="I124"/>
  <c r="K68"/>
  <c r="G125"/>
  <c r="J72"/>
  <c r="K109"/>
  <c r="L114"/>
  <c r="G115"/>
  <c r="K67"/>
  <c r="L10"/>
  <c r="D80"/>
  <c r="E83"/>
  <c r="L17"/>
  <c r="D85"/>
  <c r="E90"/>
  <c r="F93"/>
  <c r="G98"/>
  <c r="H101"/>
  <c r="I106"/>
  <c r="J109"/>
  <c r="G89"/>
  <c r="I95"/>
  <c r="K91"/>
  <c r="L96"/>
  <c r="G79"/>
  <c r="I89"/>
  <c r="K86"/>
  <c r="L89"/>
  <c r="J106"/>
  <c r="L123"/>
  <c r="D75"/>
  <c r="F83"/>
  <c r="G96"/>
  <c r="H99"/>
  <c r="I104"/>
  <c r="J107"/>
  <c r="G85"/>
  <c r="I91"/>
  <c r="K89"/>
  <c r="L94"/>
  <c r="G75"/>
  <c r="I109"/>
  <c r="L103"/>
  <c r="L54"/>
  <c r="D124"/>
  <c r="F68"/>
  <c r="L61"/>
  <c r="E70"/>
  <c r="F73"/>
  <c r="G78"/>
  <c r="H81"/>
  <c r="I86"/>
  <c r="J89"/>
  <c r="F108"/>
  <c r="H118"/>
  <c r="L53"/>
  <c r="E126"/>
  <c r="H73"/>
  <c r="J81"/>
  <c r="H102"/>
  <c r="K95"/>
  <c r="L100"/>
  <c r="G87"/>
  <c r="I97"/>
  <c r="K90"/>
  <c r="L93"/>
  <c r="J122"/>
  <c r="L66"/>
  <c r="E78"/>
  <c r="G86"/>
  <c r="I94"/>
  <c r="F124"/>
  <c r="J124"/>
  <c r="L76"/>
  <c r="F102"/>
  <c r="H108"/>
  <c r="C79"/>
  <c r="X9" i="9"/>
  <c r="C125" i="10"/>
  <c r="D71"/>
  <c r="E104"/>
  <c r="J87"/>
  <c r="L74"/>
  <c r="I93"/>
  <c r="L50"/>
  <c r="E123"/>
  <c r="D125"/>
  <c r="G74"/>
  <c r="I82"/>
  <c r="F100"/>
  <c r="J116"/>
  <c r="F94"/>
  <c r="J110"/>
  <c r="H120"/>
  <c r="L23"/>
  <c r="G72"/>
  <c r="I80"/>
  <c r="F96"/>
  <c r="J112"/>
  <c r="F90"/>
  <c r="K112"/>
  <c r="D100"/>
  <c r="X10" i="9"/>
  <c r="C112" i="10"/>
  <c r="C115"/>
  <c r="D110"/>
  <c r="C94"/>
  <c r="C97"/>
  <c r="D74"/>
  <c r="L11"/>
  <c r="E84"/>
  <c r="L47"/>
  <c r="G84"/>
  <c r="I92"/>
  <c r="F120"/>
  <c r="K77"/>
  <c r="F114"/>
  <c r="L79"/>
  <c r="D112"/>
  <c r="L49"/>
  <c r="E122"/>
  <c r="H69"/>
  <c r="J77"/>
  <c r="H94"/>
  <c r="K123"/>
  <c r="H84"/>
  <c r="K118"/>
  <c r="K124"/>
  <c r="E80"/>
  <c r="H67"/>
  <c r="J75"/>
  <c r="H90"/>
  <c r="K121"/>
  <c r="H80"/>
  <c r="L22"/>
  <c r="E95"/>
  <c r="D97"/>
  <c r="F105"/>
  <c r="H113"/>
  <c r="J121"/>
  <c r="I119"/>
  <c r="G70"/>
  <c r="F92"/>
  <c r="L68"/>
  <c r="H92"/>
  <c r="K122"/>
  <c r="L71"/>
  <c r="F81"/>
  <c r="I126"/>
  <c r="I71"/>
  <c r="K119"/>
  <c r="G71"/>
  <c r="I113"/>
  <c r="K98"/>
  <c r="L101"/>
  <c r="K84"/>
  <c r="C87"/>
  <c r="X17" i="9"/>
  <c r="L12" i="10"/>
  <c r="D87"/>
  <c r="F75"/>
  <c r="J103"/>
  <c r="L90"/>
  <c r="J98"/>
  <c r="D72"/>
  <c r="L9"/>
  <c r="E82"/>
  <c r="G90"/>
  <c r="I98"/>
  <c r="G73"/>
  <c r="K83"/>
  <c r="F126"/>
  <c r="K78"/>
  <c r="J74"/>
  <c r="L55"/>
  <c r="G88"/>
  <c r="I96"/>
  <c r="G69"/>
  <c r="K81"/>
  <c r="F122"/>
  <c r="L87"/>
  <c r="D116"/>
  <c r="X7" i="9"/>
  <c r="C120" i="10"/>
  <c r="C123"/>
  <c r="D126"/>
  <c r="C102"/>
  <c r="C105"/>
  <c r="D90"/>
  <c r="L27"/>
  <c r="E100"/>
  <c r="D83"/>
  <c r="G100"/>
  <c r="I108"/>
  <c r="G93"/>
  <c r="K93"/>
  <c r="G83"/>
  <c r="L111"/>
  <c r="E67"/>
  <c r="D69"/>
  <c r="F77"/>
  <c r="H85"/>
  <c r="J93"/>
  <c r="H126"/>
  <c r="L80"/>
  <c r="H116"/>
  <c r="L73"/>
  <c r="L91"/>
  <c r="E112"/>
  <c r="H83"/>
  <c r="J91"/>
  <c r="H122"/>
  <c r="L78"/>
  <c r="H112"/>
  <c r="L38"/>
  <c r="E111"/>
  <c r="D113"/>
  <c r="F121"/>
  <c r="I70"/>
  <c r="F76"/>
  <c r="J92"/>
  <c r="G102"/>
  <c r="G97"/>
  <c r="L84"/>
  <c r="H124"/>
  <c r="L77"/>
  <c r="L99"/>
  <c r="F113"/>
  <c r="J97"/>
  <c r="J76"/>
  <c r="L92"/>
  <c r="G103"/>
  <c r="J86"/>
  <c r="K114"/>
  <c r="L117"/>
  <c r="K116"/>
  <c r="L32"/>
  <c r="E69"/>
  <c r="H79"/>
  <c r="G67"/>
  <c r="D120"/>
  <c r="F69"/>
  <c r="J85"/>
  <c r="L72"/>
  <c r="K126"/>
  <c r="E96"/>
  <c r="J83"/>
  <c r="L70"/>
  <c r="L30"/>
  <c r="C80"/>
  <c r="L40"/>
  <c r="C126"/>
  <c r="E77"/>
  <c r="F87"/>
  <c r="H87"/>
  <c r="I67"/>
  <c r="I69"/>
  <c r="E115"/>
  <c r="F125"/>
  <c r="F84"/>
  <c r="F78"/>
  <c r="L121"/>
  <c r="F123"/>
  <c r="F80"/>
  <c r="L126"/>
  <c r="D92"/>
  <c r="E102"/>
  <c r="I118"/>
  <c r="D121"/>
  <c r="J108"/>
  <c r="J102"/>
  <c r="D73"/>
  <c r="K70"/>
  <c r="L108"/>
  <c r="J118"/>
  <c r="I85"/>
  <c r="L48"/>
  <c r="E85"/>
  <c r="H95"/>
  <c r="G99"/>
  <c r="E75"/>
  <c r="F85"/>
  <c r="J101"/>
  <c r="L88"/>
  <c r="L81"/>
  <c r="F67"/>
  <c r="J99"/>
  <c r="L86"/>
  <c r="L46"/>
  <c r="C88"/>
  <c r="L56"/>
  <c r="C73"/>
  <c r="E93"/>
  <c r="E81"/>
  <c r="H103"/>
  <c r="I99"/>
  <c r="I125"/>
  <c r="F72"/>
  <c r="G82"/>
  <c r="F116"/>
  <c r="F110"/>
  <c r="I101"/>
  <c r="G80"/>
  <c r="F112"/>
  <c r="F106"/>
  <c r="D108"/>
  <c r="E118"/>
  <c r="J73"/>
  <c r="E94"/>
  <c r="K79"/>
  <c r="K71"/>
  <c r="D105"/>
  <c r="H70"/>
  <c r="L124"/>
  <c r="K82"/>
  <c r="J90"/>
  <c r="C69"/>
  <c r="I83"/>
  <c r="D77"/>
  <c r="I79"/>
  <c r="L107"/>
  <c r="I75"/>
  <c r="E119"/>
  <c r="C70"/>
  <c r="D95"/>
  <c r="J111"/>
  <c r="L58"/>
  <c r="I90"/>
  <c r="J126"/>
  <c r="I88"/>
  <c r="L67"/>
  <c r="G126"/>
  <c r="I110"/>
  <c r="I117"/>
  <c r="K103"/>
  <c r="L85"/>
  <c r="C122"/>
  <c r="H114"/>
  <c r="L57"/>
  <c r="H110"/>
  <c r="L75"/>
  <c r="H106"/>
  <c r="E103"/>
  <c r="X13" i="9"/>
  <c r="D79" i="10"/>
  <c r="J95"/>
  <c r="L42"/>
  <c r="I74"/>
  <c r="J94"/>
  <c r="I72"/>
  <c r="K96"/>
  <c r="G110"/>
  <c r="I78"/>
  <c r="L125"/>
  <c r="K87"/>
  <c r="L69"/>
  <c r="F79"/>
  <c r="H77"/>
  <c r="H75"/>
  <c r="C83"/>
  <c r="E120"/>
  <c r="D117"/>
  <c r="L6"/>
  <c r="L29"/>
  <c r="F86"/>
  <c r="H76"/>
  <c r="F95"/>
  <c r="H93"/>
  <c r="H91"/>
  <c r="C91"/>
  <c r="F91"/>
  <c r="E74"/>
  <c r="L39"/>
  <c r="L45"/>
  <c r="F118"/>
  <c r="I81"/>
  <c r="C76"/>
  <c r="H100"/>
  <c r="L7"/>
  <c r="J100"/>
  <c r="G113"/>
  <c r="L83"/>
  <c r="L5"/>
  <c r="I77"/>
  <c r="L98"/>
  <c r="K69"/>
  <c r="H121"/>
  <c r="L95"/>
  <c r="L82"/>
  <c r="H89"/>
  <c r="C84"/>
  <c r="L20"/>
  <c r="H86"/>
  <c r="I73"/>
  <c r="K73"/>
  <c r="L115"/>
  <c r="H96"/>
  <c r="J96"/>
  <c r="P21" i="1"/>
  <c r="U21"/>
  <c r="P17"/>
  <c r="U17"/>
  <c r="U15"/>
  <c r="P15"/>
  <c r="W14"/>
  <c r="X7"/>
  <c r="X15"/>
  <c r="P11"/>
  <c r="X18"/>
  <c r="U11"/>
  <c r="S20"/>
  <c r="R21"/>
  <c r="S19"/>
  <c r="R15"/>
  <c r="X8"/>
  <c r="R9"/>
  <c r="W16"/>
  <c r="W12"/>
  <c r="W4"/>
  <c r="R4"/>
  <c r="R14"/>
  <c r="R6"/>
  <c r="U13"/>
  <c r="P13"/>
  <c r="U20"/>
  <c r="P20"/>
  <c r="P18"/>
  <c r="U18"/>
  <c r="S15"/>
  <c r="W15"/>
  <c r="X20"/>
  <c r="R11"/>
  <c r="W18"/>
  <c r="S21"/>
  <c r="S13"/>
  <c r="X21"/>
  <c r="W11"/>
  <c r="R19"/>
  <c r="S10" l="1"/>
  <c r="W6"/>
  <c r="W20"/>
  <c r="S9"/>
  <c r="X14"/>
  <c r="S14"/>
  <c r="S18"/>
  <c r="S8"/>
  <c r="W19"/>
  <c r="S17"/>
  <c r="X17"/>
  <c r="L127" i="10"/>
  <c r="L128" s="1"/>
  <c r="X10" i="1"/>
  <c r="S5"/>
  <c r="W7"/>
  <c r="R18"/>
  <c r="S11"/>
  <c r="R12"/>
  <c r="R8"/>
  <c r="W13"/>
  <c r="E127" i="10"/>
  <c r="E128" s="1"/>
  <c r="L62"/>
  <c r="L63" s="1"/>
  <c r="I127"/>
  <c r="I128" s="1"/>
  <c r="F62"/>
  <c r="F63" s="1"/>
  <c r="K127"/>
  <c r="K128" s="1"/>
  <c r="I62"/>
  <c r="I63" s="1"/>
  <c r="E62"/>
  <c r="E63" s="1"/>
  <c r="K62"/>
  <c r="K63" s="1"/>
  <c r="J62"/>
  <c r="J63" s="1"/>
  <c r="H62"/>
  <c r="H63" s="1"/>
  <c r="P3" i="12"/>
  <c r="V3" i="6"/>
  <c r="J127" i="10"/>
  <c r="J128" s="1"/>
  <c r="G62"/>
  <c r="G63" s="1"/>
  <c r="X33" i="9"/>
  <c r="G127" i="10"/>
  <c r="G128" s="1"/>
  <c r="F127"/>
  <c r="F128" s="1"/>
  <c r="H127"/>
  <c r="H128" s="1"/>
  <c r="C127"/>
  <c r="C128" s="1"/>
  <c r="X18" i="9"/>
  <c r="D127" i="10"/>
  <c r="D128" s="1"/>
  <c r="D62"/>
  <c r="D63" s="1"/>
  <c r="C62"/>
  <c r="C63" s="1"/>
  <c r="Q3" i="6" l="1"/>
  <c r="L3" i="12"/>
  <c r="Q2" i="6"/>
  <c r="L2" i="12"/>
  <c r="V2" i="6"/>
  <c r="P2" i="12"/>
  <c r="G3"/>
  <c r="K3" i="6"/>
  <c r="I2" i="12"/>
  <c r="N2" i="6"/>
  <c r="H3" i="12"/>
  <c r="M3" i="6"/>
  <c r="O3"/>
  <c r="J3" i="12"/>
  <c r="N3"/>
  <c r="S3" i="6"/>
  <c r="N2" i="12"/>
  <c r="S2" i="6"/>
  <c r="T3"/>
  <c r="O3" i="12"/>
  <c r="N3" i="6"/>
  <c r="I3" i="12"/>
  <c r="H2"/>
  <c r="M2" i="6"/>
  <c r="P2"/>
  <c r="K2" i="12"/>
  <c r="R2" i="6"/>
  <c r="M2" i="12"/>
  <c r="G2"/>
  <c r="K2" i="6"/>
  <c r="K53" i="9"/>
  <c r="K181"/>
  <c r="K309"/>
  <c r="K437"/>
  <c r="K565"/>
  <c r="K58"/>
  <c r="K186"/>
  <c r="K314"/>
  <c r="K442"/>
  <c r="K610"/>
  <c r="K751"/>
  <c r="K879"/>
  <c r="K1007"/>
  <c r="K1135"/>
  <c r="K81"/>
  <c r="K209"/>
  <c r="K337"/>
  <c r="K465"/>
  <c r="K593"/>
  <c r="K86"/>
  <c r="K214"/>
  <c r="K342"/>
  <c r="K470"/>
  <c r="K651"/>
  <c r="K779"/>
  <c r="K907"/>
  <c r="K1035"/>
  <c r="K1163"/>
  <c r="K1295"/>
  <c r="K1423"/>
  <c r="K672"/>
  <c r="K800"/>
  <c r="K928"/>
  <c r="K1056"/>
  <c r="K1184"/>
  <c r="K1312"/>
  <c r="K1440"/>
  <c r="L13"/>
  <c r="L29"/>
  <c r="L45"/>
  <c r="L61"/>
  <c r="L77"/>
  <c r="L93"/>
  <c r="L109"/>
  <c r="L125"/>
  <c r="L141"/>
  <c r="L157"/>
  <c r="L173"/>
  <c r="L189"/>
  <c r="L205"/>
  <c r="L221"/>
  <c r="L237"/>
  <c r="L253"/>
  <c r="H15"/>
  <c r="H31"/>
  <c r="K45"/>
  <c r="K173"/>
  <c r="K301"/>
  <c r="K429"/>
  <c r="K557"/>
  <c r="K50"/>
  <c r="K178"/>
  <c r="K306"/>
  <c r="K434"/>
  <c r="K594"/>
  <c r="K743"/>
  <c r="K871"/>
  <c r="K999"/>
  <c r="K1127"/>
  <c r="K73"/>
  <c r="K201"/>
  <c r="K329"/>
  <c r="K457"/>
  <c r="K585"/>
  <c r="K78"/>
  <c r="K206"/>
  <c r="K334"/>
  <c r="K462"/>
  <c r="K643"/>
  <c r="K771"/>
  <c r="K899"/>
  <c r="K1027"/>
  <c r="K1155"/>
  <c r="K1287"/>
  <c r="K1415"/>
  <c r="K664"/>
  <c r="K792"/>
  <c r="K920"/>
  <c r="K1048"/>
  <c r="K1176"/>
  <c r="K1304"/>
  <c r="K1432"/>
  <c r="L12"/>
  <c r="L28"/>
  <c r="L44"/>
  <c r="L60"/>
  <c r="L76"/>
  <c r="L92"/>
  <c r="L108"/>
  <c r="L124"/>
  <c r="L140"/>
  <c r="L156"/>
  <c r="L172"/>
  <c r="L188"/>
  <c r="L204"/>
  <c r="L220"/>
  <c r="L236"/>
  <c r="L252"/>
  <c r="H14"/>
  <c r="H30"/>
  <c r="H46"/>
  <c r="H53"/>
  <c r="H71"/>
  <c r="H87"/>
  <c r="H103"/>
  <c r="K1227"/>
  <c r="K1355"/>
  <c r="K572"/>
  <c r="K732"/>
  <c r="K860"/>
  <c r="K988"/>
  <c r="K1116"/>
  <c r="K1244"/>
  <c r="K1372"/>
  <c r="G5"/>
  <c r="G21"/>
  <c r="G37"/>
  <c r="G53"/>
  <c r="G69"/>
  <c r="G85"/>
  <c r="G101"/>
  <c r="G117"/>
  <c r="G133"/>
  <c r="G149"/>
  <c r="G165"/>
  <c r="G181"/>
  <c r="G197"/>
  <c r="G213"/>
  <c r="G229"/>
  <c r="G245"/>
  <c r="D7"/>
  <c r="D23"/>
  <c r="D39"/>
  <c r="D55"/>
  <c r="D71"/>
  <c r="D87"/>
  <c r="D103"/>
  <c r="D122"/>
  <c r="D138"/>
  <c r="D154"/>
  <c r="D170"/>
  <c r="D186"/>
  <c r="D202"/>
  <c r="D218"/>
  <c r="D234"/>
  <c r="J258"/>
  <c r="J274"/>
  <c r="J290"/>
  <c r="J306"/>
  <c r="J322"/>
  <c r="J338"/>
  <c r="J354"/>
  <c r="J370"/>
  <c r="J386"/>
  <c r="J402"/>
  <c r="K59"/>
  <c r="K187"/>
  <c r="K315"/>
  <c r="K443"/>
  <c r="K571"/>
  <c r="K64"/>
  <c r="K192"/>
  <c r="K320"/>
  <c r="K448"/>
  <c r="K622"/>
  <c r="K757"/>
  <c r="K885"/>
  <c r="K1013"/>
  <c r="K1141"/>
  <c r="K1269"/>
  <c r="K1397"/>
  <c r="K646"/>
  <c r="K774"/>
  <c r="K902"/>
  <c r="K1030"/>
  <c r="K1158"/>
  <c r="K1286"/>
  <c r="K1414"/>
  <c r="I10"/>
  <c r="I26"/>
  <c r="I42"/>
  <c r="I58"/>
  <c r="I74"/>
  <c r="I90"/>
  <c r="I106"/>
  <c r="I122"/>
  <c r="I138"/>
  <c r="I154"/>
  <c r="I170"/>
  <c r="I186"/>
  <c r="I202"/>
  <c r="I218"/>
  <c r="I234"/>
  <c r="I250"/>
  <c r="F12"/>
  <c r="F28"/>
  <c r="F44"/>
  <c r="F60"/>
  <c r="F76"/>
  <c r="F92"/>
  <c r="F108"/>
  <c r="H121"/>
  <c r="H137"/>
  <c r="H153"/>
  <c r="H169"/>
  <c r="H185"/>
  <c r="H201"/>
  <c r="H217"/>
  <c r="H233"/>
  <c r="F258"/>
  <c r="F274"/>
  <c r="F290"/>
  <c r="F306"/>
  <c r="F322"/>
  <c r="F338"/>
  <c r="F354"/>
  <c r="F370"/>
  <c r="F386"/>
  <c r="F402"/>
  <c r="K55"/>
  <c r="K183"/>
  <c r="K311"/>
  <c r="K439"/>
  <c r="K567"/>
  <c r="K60"/>
  <c r="K188"/>
  <c r="H55"/>
  <c r="H72"/>
  <c r="H88"/>
  <c r="H104"/>
  <c r="K1235"/>
  <c r="K1363"/>
  <c r="K588"/>
  <c r="K740"/>
  <c r="K868"/>
  <c r="K996"/>
  <c r="K1124"/>
  <c r="K1252"/>
  <c r="K1380"/>
  <c r="G6"/>
  <c r="G22"/>
  <c r="G38"/>
  <c r="G54"/>
  <c r="G70"/>
  <c r="G86"/>
  <c r="G102"/>
  <c r="G118"/>
  <c r="G134"/>
  <c r="G150"/>
  <c r="G166"/>
  <c r="G182"/>
  <c r="G198"/>
  <c r="G214"/>
  <c r="G230"/>
  <c r="G246"/>
  <c r="D8"/>
  <c r="D24"/>
  <c r="D40"/>
  <c r="D56"/>
  <c r="D72"/>
  <c r="D88"/>
  <c r="D104"/>
  <c r="D123"/>
  <c r="D139"/>
  <c r="D155"/>
  <c r="D171"/>
  <c r="D187"/>
  <c r="D203"/>
  <c r="D219"/>
  <c r="D235"/>
  <c r="J259"/>
  <c r="J275"/>
  <c r="J291"/>
  <c r="J307"/>
  <c r="J323"/>
  <c r="J339"/>
  <c r="J355"/>
  <c r="J371"/>
  <c r="J387"/>
  <c r="J403"/>
  <c r="K67"/>
  <c r="K195"/>
  <c r="K323"/>
  <c r="K451"/>
  <c r="K579"/>
  <c r="K72"/>
  <c r="K200"/>
  <c r="K328"/>
  <c r="K456"/>
  <c r="K637"/>
  <c r="K765"/>
  <c r="K893"/>
  <c r="K1021"/>
  <c r="K1149"/>
  <c r="K1277"/>
  <c r="K1405"/>
  <c r="K654"/>
  <c r="K782"/>
  <c r="K910"/>
  <c r="K1038"/>
  <c r="K1166"/>
  <c r="K1294"/>
  <c r="K1422"/>
  <c r="I11"/>
  <c r="I27"/>
  <c r="I43"/>
  <c r="I59"/>
  <c r="I75"/>
  <c r="I91"/>
  <c r="I107"/>
  <c r="I123"/>
  <c r="I139"/>
  <c r="I155"/>
  <c r="I171"/>
  <c r="I187"/>
  <c r="I203"/>
  <c r="I219"/>
  <c r="I235"/>
  <c r="I251"/>
  <c r="F13"/>
  <c r="F29"/>
  <c r="F45"/>
  <c r="F61"/>
  <c r="F77"/>
  <c r="F93"/>
  <c r="F109"/>
  <c r="H122"/>
  <c r="H138"/>
  <c r="H154"/>
  <c r="H170"/>
  <c r="H186"/>
  <c r="H202"/>
  <c r="H218"/>
  <c r="H234"/>
  <c r="F259"/>
  <c r="F275"/>
  <c r="F291"/>
  <c r="F307"/>
  <c r="F323"/>
  <c r="F339"/>
  <c r="F355"/>
  <c r="F371"/>
  <c r="F387"/>
  <c r="F403"/>
  <c r="K63"/>
  <c r="K191"/>
  <c r="K319"/>
  <c r="K447"/>
  <c r="K575"/>
  <c r="K68"/>
  <c r="K196"/>
  <c r="K324"/>
  <c r="K452"/>
  <c r="K630"/>
  <c r="K380"/>
  <c r="K689"/>
  <c r="K825"/>
  <c r="K953"/>
  <c r="K1081"/>
  <c r="K1209"/>
  <c r="K85"/>
  <c r="K213"/>
  <c r="K341"/>
  <c r="K469"/>
  <c r="K597"/>
  <c r="K90"/>
  <c r="K218"/>
  <c r="K346"/>
  <c r="K474"/>
  <c r="K655"/>
  <c r="K783"/>
  <c r="K911"/>
  <c r="K1039"/>
  <c r="K1167"/>
  <c r="K113"/>
  <c r="K241"/>
  <c r="K369"/>
  <c r="K497"/>
  <c r="K625"/>
  <c r="K118"/>
  <c r="K246"/>
  <c r="K374"/>
  <c r="K502"/>
  <c r="K683"/>
  <c r="K811"/>
  <c r="K939"/>
  <c r="K1067"/>
  <c r="K1199"/>
  <c r="K1327"/>
  <c r="K1455"/>
  <c r="K704"/>
  <c r="K832"/>
  <c r="K960"/>
  <c r="K1088"/>
  <c r="K1216"/>
  <c r="K1344"/>
  <c r="F3"/>
  <c r="L17"/>
  <c r="L33"/>
  <c r="L49"/>
  <c r="L65"/>
  <c r="L81"/>
  <c r="L97"/>
  <c r="L113"/>
  <c r="L129"/>
  <c r="L145"/>
  <c r="L161"/>
  <c r="L177"/>
  <c r="L193"/>
  <c r="L209"/>
  <c r="L225"/>
  <c r="L241"/>
  <c r="E2"/>
  <c r="H19"/>
  <c r="H35"/>
  <c r="K77"/>
  <c r="K205"/>
  <c r="K333"/>
  <c r="K461"/>
  <c r="K589"/>
  <c r="K82"/>
  <c r="K210"/>
  <c r="K338"/>
  <c r="K466"/>
  <c r="K647"/>
  <c r="K775"/>
  <c r="K903"/>
  <c r="K1031"/>
  <c r="K1159"/>
  <c r="K105"/>
  <c r="K233"/>
  <c r="K361"/>
  <c r="K489"/>
  <c r="K617"/>
  <c r="K110"/>
  <c r="K238"/>
  <c r="K366"/>
  <c r="K494"/>
  <c r="K675"/>
  <c r="K803"/>
  <c r="K931"/>
  <c r="K1059"/>
  <c r="K1191"/>
  <c r="K1319"/>
  <c r="K1447"/>
  <c r="K696"/>
  <c r="K824"/>
  <c r="K952"/>
  <c r="K1080"/>
  <c r="K1208"/>
  <c r="K1336"/>
  <c r="F2"/>
  <c r="L16"/>
  <c r="L32"/>
  <c r="L48"/>
  <c r="L64"/>
  <c r="L80"/>
  <c r="L96"/>
  <c r="L112"/>
  <c r="L128"/>
  <c r="L144"/>
  <c r="L160"/>
  <c r="L176"/>
  <c r="L192"/>
  <c r="L208"/>
  <c r="L224"/>
  <c r="L240"/>
  <c r="L256"/>
  <c r="H18"/>
  <c r="H34"/>
  <c r="H50"/>
  <c r="H59"/>
  <c r="H75"/>
  <c r="H91"/>
  <c r="H107"/>
  <c r="K1259"/>
  <c r="K1387"/>
  <c r="K636"/>
  <c r="K764"/>
  <c r="K892"/>
  <c r="K1020"/>
  <c r="K1148"/>
  <c r="K1276"/>
  <c r="K1404"/>
  <c r="G9"/>
  <c r="G25"/>
  <c r="G41"/>
  <c r="G57"/>
  <c r="G73"/>
  <c r="G89"/>
  <c r="G105"/>
  <c r="G121"/>
  <c r="G137"/>
  <c r="G153"/>
  <c r="G169"/>
  <c r="G185"/>
  <c r="G201"/>
  <c r="G217"/>
  <c r="G233"/>
  <c r="G249"/>
  <c r="D11"/>
  <c r="D27"/>
  <c r="D43"/>
  <c r="D59"/>
  <c r="D75"/>
  <c r="D91"/>
  <c r="D107"/>
  <c r="D126"/>
  <c r="D142"/>
  <c r="D158"/>
  <c r="D174"/>
  <c r="D190"/>
  <c r="D206"/>
  <c r="D222"/>
  <c r="D238"/>
  <c r="J262"/>
  <c r="J278"/>
  <c r="J294"/>
  <c r="J310"/>
  <c r="J326"/>
  <c r="J342"/>
  <c r="J358"/>
  <c r="J374"/>
  <c r="J390"/>
  <c r="J406"/>
  <c r="K91"/>
  <c r="K219"/>
  <c r="K347"/>
  <c r="K475"/>
  <c r="K603"/>
  <c r="K96"/>
  <c r="K224"/>
  <c r="K352"/>
  <c r="K480"/>
  <c r="K661"/>
  <c r="K789"/>
  <c r="K917"/>
  <c r="K1045"/>
  <c r="K1173"/>
  <c r="K1301"/>
  <c r="K1429"/>
  <c r="K678"/>
  <c r="K806"/>
  <c r="K934"/>
  <c r="K1062"/>
  <c r="K1190"/>
  <c r="K1318"/>
  <c r="K1446"/>
  <c r="I14"/>
  <c r="I30"/>
  <c r="I46"/>
  <c r="I62"/>
  <c r="I78"/>
  <c r="I94"/>
  <c r="I110"/>
  <c r="I126"/>
  <c r="I142"/>
  <c r="I158"/>
  <c r="I174"/>
  <c r="I190"/>
  <c r="I206"/>
  <c r="I222"/>
  <c r="I238"/>
  <c r="I254"/>
  <c r="F16"/>
  <c r="F32"/>
  <c r="F48"/>
  <c r="F64"/>
  <c r="F80"/>
  <c r="F96"/>
  <c r="F112"/>
  <c r="H125"/>
  <c r="H141"/>
  <c r="H157"/>
  <c r="H173"/>
  <c r="H189"/>
  <c r="H205"/>
  <c r="H221"/>
  <c r="H237"/>
  <c r="F262"/>
  <c r="F278"/>
  <c r="F294"/>
  <c r="F310"/>
  <c r="F326"/>
  <c r="F342"/>
  <c r="F358"/>
  <c r="F374"/>
  <c r="F390"/>
  <c r="F406"/>
  <c r="K87"/>
  <c r="K215"/>
  <c r="K343"/>
  <c r="K471"/>
  <c r="K599"/>
  <c r="K92"/>
  <c r="K220"/>
  <c r="H60"/>
  <c r="H76"/>
  <c r="H92"/>
  <c r="H108"/>
  <c r="K1267"/>
  <c r="K1395"/>
  <c r="K644"/>
  <c r="K772"/>
  <c r="K900"/>
  <c r="K1028"/>
  <c r="K1156"/>
  <c r="K1284"/>
  <c r="K1412"/>
  <c r="G10"/>
  <c r="G26"/>
  <c r="G42"/>
  <c r="G58"/>
  <c r="G74"/>
  <c r="G90"/>
  <c r="G106"/>
  <c r="G122"/>
  <c r="G138"/>
  <c r="G154"/>
  <c r="G170"/>
  <c r="G186"/>
  <c r="G202"/>
  <c r="G218"/>
  <c r="G234"/>
  <c r="G250"/>
  <c r="D12"/>
  <c r="D28"/>
  <c r="D44"/>
  <c r="D60"/>
  <c r="D76"/>
  <c r="D92"/>
  <c r="D108"/>
  <c r="D127"/>
  <c r="D143"/>
  <c r="D159"/>
  <c r="D175"/>
  <c r="D191"/>
  <c r="D207"/>
  <c r="D223"/>
  <c r="D239"/>
  <c r="J263"/>
  <c r="J279"/>
  <c r="J295"/>
  <c r="J311"/>
  <c r="J327"/>
  <c r="J343"/>
  <c r="J359"/>
  <c r="J375"/>
  <c r="J391"/>
  <c r="J407"/>
  <c r="K99"/>
  <c r="K227"/>
  <c r="K355"/>
  <c r="K483"/>
  <c r="K611"/>
  <c r="K104"/>
  <c r="K232"/>
  <c r="K360"/>
  <c r="K488"/>
  <c r="K669"/>
  <c r="K797"/>
  <c r="K925"/>
  <c r="K1053"/>
  <c r="K1181"/>
  <c r="K1309"/>
  <c r="K1437"/>
  <c r="K686"/>
  <c r="K814"/>
  <c r="K942"/>
  <c r="K1070"/>
  <c r="K1198"/>
  <c r="K1326"/>
  <c r="K1454"/>
  <c r="I15"/>
  <c r="I31"/>
  <c r="I47"/>
  <c r="I63"/>
  <c r="I79"/>
  <c r="I95"/>
  <c r="I111"/>
  <c r="I127"/>
  <c r="I143"/>
  <c r="I159"/>
  <c r="I175"/>
  <c r="I191"/>
  <c r="I207"/>
  <c r="I223"/>
  <c r="I239"/>
  <c r="I255"/>
  <c r="F17"/>
  <c r="F33"/>
  <c r="F49"/>
  <c r="F65"/>
  <c r="F81"/>
  <c r="F97"/>
  <c r="F113"/>
  <c r="H126"/>
  <c r="H142"/>
  <c r="H158"/>
  <c r="H174"/>
  <c r="H190"/>
  <c r="H206"/>
  <c r="H222"/>
  <c r="H238"/>
  <c r="F263"/>
  <c r="F279"/>
  <c r="F295"/>
  <c r="F311"/>
  <c r="F327"/>
  <c r="F343"/>
  <c r="F359"/>
  <c r="F375"/>
  <c r="F391"/>
  <c r="F407"/>
  <c r="K95"/>
  <c r="K223"/>
  <c r="K351"/>
  <c r="K479"/>
  <c r="K607"/>
  <c r="K100"/>
  <c r="K228"/>
  <c r="K356"/>
  <c r="K484"/>
  <c r="K665"/>
  <c r="K444"/>
  <c r="K729"/>
  <c r="K857"/>
  <c r="K985"/>
  <c r="K1113"/>
  <c r="K1241"/>
  <c r="K245"/>
  <c r="K501"/>
  <c r="K122"/>
  <c r="K378"/>
  <c r="K687"/>
  <c r="K943"/>
  <c r="K17"/>
  <c r="K273"/>
  <c r="K529"/>
  <c r="K150"/>
  <c r="K406"/>
  <c r="K715"/>
  <c r="K971"/>
  <c r="K1231"/>
  <c r="K580"/>
  <c r="K864"/>
  <c r="K1120"/>
  <c r="K1376"/>
  <c r="L21"/>
  <c r="L53"/>
  <c r="L85"/>
  <c r="L117"/>
  <c r="L149"/>
  <c r="L181"/>
  <c r="L213"/>
  <c r="L245"/>
  <c r="H23"/>
  <c r="K109"/>
  <c r="K365"/>
  <c r="K621"/>
  <c r="K242"/>
  <c r="K498"/>
  <c r="K807"/>
  <c r="K1063"/>
  <c r="K137"/>
  <c r="K393"/>
  <c r="K14"/>
  <c r="K270"/>
  <c r="K526"/>
  <c r="K835"/>
  <c r="K1091"/>
  <c r="K1351"/>
  <c r="K728"/>
  <c r="K984"/>
  <c r="K1240"/>
  <c r="L4"/>
  <c r="L36"/>
  <c r="L68"/>
  <c r="L100"/>
  <c r="L132"/>
  <c r="L164"/>
  <c r="L196"/>
  <c r="L228"/>
  <c r="H6"/>
  <c r="H38"/>
  <c r="H63"/>
  <c r="H95"/>
  <c r="K1291"/>
  <c r="K668"/>
  <c r="K924"/>
  <c r="K1180"/>
  <c r="K1436"/>
  <c r="G29"/>
  <c r="G61"/>
  <c r="G93"/>
  <c r="G125"/>
  <c r="G157"/>
  <c r="G189"/>
  <c r="G221"/>
  <c r="G253"/>
  <c r="D31"/>
  <c r="D63"/>
  <c r="D95"/>
  <c r="D130"/>
  <c r="D162"/>
  <c r="D194"/>
  <c r="D226"/>
  <c r="J266"/>
  <c r="J298"/>
  <c r="J330"/>
  <c r="J362"/>
  <c r="J394"/>
  <c r="K123"/>
  <c r="K379"/>
  <c r="K635"/>
  <c r="K256"/>
  <c r="K512"/>
  <c r="K821"/>
  <c r="K1077"/>
  <c r="K1333"/>
  <c r="K710"/>
  <c r="K966"/>
  <c r="K1222"/>
  <c r="D4"/>
  <c r="I34"/>
  <c r="I66"/>
  <c r="I98"/>
  <c r="I130"/>
  <c r="I162"/>
  <c r="I194"/>
  <c r="I226"/>
  <c r="I3"/>
  <c r="F36"/>
  <c r="F68"/>
  <c r="F100"/>
  <c r="H129"/>
  <c r="H161"/>
  <c r="H193"/>
  <c r="H225"/>
  <c r="F266"/>
  <c r="F298"/>
  <c r="F330"/>
  <c r="F362"/>
  <c r="F394"/>
  <c r="K119"/>
  <c r="K375"/>
  <c r="K631"/>
  <c r="K252"/>
  <c r="H80"/>
  <c r="H112"/>
  <c r="K1427"/>
  <c r="K804"/>
  <c r="K1060"/>
  <c r="K1316"/>
  <c r="G14"/>
  <c r="G46"/>
  <c r="G78"/>
  <c r="G110"/>
  <c r="G142"/>
  <c r="G174"/>
  <c r="G206"/>
  <c r="G238"/>
  <c r="D16"/>
  <c r="D48"/>
  <c r="D80"/>
  <c r="D115"/>
  <c r="D147"/>
  <c r="D179"/>
  <c r="D211"/>
  <c r="J245"/>
  <c r="J283"/>
  <c r="J315"/>
  <c r="J347"/>
  <c r="J379"/>
  <c r="K3"/>
  <c r="K259"/>
  <c r="K515"/>
  <c r="K136"/>
  <c r="K392"/>
  <c r="K701"/>
  <c r="K957"/>
  <c r="K1213"/>
  <c r="K544"/>
  <c r="K846"/>
  <c r="K1102"/>
  <c r="K1358"/>
  <c r="I19"/>
  <c r="I51"/>
  <c r="I83"/>
  <c r="I115"/>
  <c r="I147"/>
  <c r="I179"/>
  <c r="I211"/>
  <c r="I243"/>
  <c r="F21"/>
  <c r="F53"/>
  <c r="F85"/>
  <c r="H114"/>
  <c r="H146"/>
  <c r="H178"/>
  <c r="H210"/>
  <c r="J244"/>
  <c r="F283"/>
  <c r="F315"/>
  <c r="F347"/>
  <c r="F379"/>
  <c r="F411"/>
  <c r="K255"/>
  <c r="K511"/>
  <c r="K132"/>
  <c r="K388"/>
  <c r="K697"/>
  <c r="K761"/>
  <c r="K1017"/>
  <c r="K1273"/>
  <c r="K1401"/>
  <c r="K650"/>
  <c r="K778"/>
  <c r="K906"/>
  <c r="K1034"/>
  <c r="K1162"/>
  <c r="K1290"/>
  <c r="K1418"/>
  <c r="E11"/>
  <c r="E27"/>
  <c r="E43"/>
  <c r="E59"/>
  <c r="E75"/>
  <c r="E91"/>
  <c r="E107"/>
  <c r="E123"/>
  <c r="E139"/>
  <c r="E155"/>
  <c r="E171"/>
  <c r="E187"/>
  <c r="E203"/>
  <c r="E219"/>
  <c r="E235"/>
  <c r="E251"/>
  <c r="J12"/>
  <c r="J28"/>
  <c r="J44"/>
  <c r="J60"/>
  <c r="J76"/>
  <c r="J92"/>
  <c r="J118"/>
  <c r="J134"/>
  <c r="J150"/>
  <c r="J166"/>
  <c r="J182"/>
  <c r="J198"/>
  <c r="J214"/>
  <c r="J230"/>
  <c r="F253"/>
  <c r="H271"/>
  <c r="H287"/>
  <c r="H303"/>
  <c r="H319"/>
  <c r="H335"/>
  <c r="H351"/>
  <c r="H367"/>
  <c r="H383"/>
  <c r="H399"/>
  <c r="H414"/>
  <c r="H430"/>
  <c r="H446"/>
  <c r="H462"/>
  <c r="H478"/>
  <c r="H494"/>
  <c r="H510"/>
  <c r="H251"/>
  <c r="I270"/>
  <c r="I286"/>
  <c r="I302"/>
  <c r="I318"/>
  <c r="I334"/>
  <c r="I350"/>
  <c r="I366"/>
  <c r="I382"/>
  <c r="I398"/>
  <c r="I414"/>
  <c r="I430"/>
  <c r="I446"/>
  <c r="I462"/>
  <c r="I478"/>
  <c r="I494"/>
  <c r="G516"/>
  <c r="I534"/>
  <c r="I550"/>
  <c r="I566"/>
  <c r="I582"/>
  <c r="I598"/>
  <c r="I614"/>
  <c r="I630"/>
  <c r="I646"/>
  <c r="I662"/>
  <c r="I678"/>
  <c r="I694"/>
  <c r="I710"/>
  <c r="I726"/>
  <c r="I742"/>
  <c r="I758"/>
  <c r="I774"/>
  <c r="I790"/>
  <c r="J104"/>
  <c r="F125"/>
  <c r="F141"/>
  <c r="F157"/>
  <c r="F173"/>
  <c r="F189"/>
  <c r="F205"/>
  <c r="F221"/>
  <c r="F237"/>
  <c r="D262"/>
  <c r="D278"/>
  <c r="D294"/>
  <c r="D310"/>
  <c r="D326"/>
  <c r="D342"/>
  <c r="D358"/>
  <c r="D374"/>
  <c r="D390"/>
  <c r="D406"/>
  <c r="D421"/>
  <c r="D437"/>
  <c r="D453"/>
  <c r="D469"/>
  <c r="D485"/>
  <c r="D501"/>
  <c r="D517"/>
  <c r="E261"/>
  <c r="E277"/>
  <c r="E293"/>
  <c r="E309"/>
  <c r="E325"/>
  <c r="E341"/>
  <c r="E357"/>
  <c r="K492"/>
  <c r="K753"/>
  <c r="K881"/>
  <c r="K1009"/>
  <c r="K1137"/>
  <c r="K1265"/>
  <c r="K1393"/>
  <c r="K642"/>
  <c r="K770"/>
  <c r="K898"/>
  <c r="K1026"/>
  <c r="K1154"/>
  <c r="K1282"/>
  <c r="K1410"/>
  <c r="E10"/>
  <c r="E26"/>
  <c r="E42"/>
  <c r="E58"/>
  <c r="E74"/>
  <c r="E90"/>
  <c r="E106"/>
  <c r="E122"/>
  <c r="E138"/>
  <c r="E154"/>
  <c r="E170"/>
  <c r="E186"/>
  <c r="E202"/>
  <c r="E218"/>
  <c r="E234"/>
  <c r="E250"/>
  <c r="J11"/>
  <c r="J27"/>
  <c r="J43"/>
  <c r="J59"/>
  <c r="J75"/>
  <c r="J91"/>
  <c r="J117"/>
  <c r="J133"/>
  <c r="J149"/>
  <c r="J165"/>
  <c r="J181"/>
  <c r="J197"/>
  <c r="J213"/>
  <c r="J229"/>
  <c r="F251"/>
  <c r="H270"/>
  <c r="H286"/>
  <c r="H302"/>
  <c r="H318"/>
  <c r="H334"/>
  <c r="H350"/>
  <c r="H366"/>
  <c r="H382"/>
  <c r="H398"/>
  <c r="F413"/>
  <c r="H429"/>
  <c r="H445"/>
  <c r="H461"/>
  <c r="H477"/>
  <c r="H493"/>
  <c r="H509"/>
  <c r="H249"/>
  <c r="I269"/>
  <c r="I285"/>
  <c r="I301"/>
  <c r="I317"/>
  <c r="I333"/>
  <c r="I349"/>
  <c r="I365"/>
  <c r="I381"/>
  <c r="I397"/>
  <c r="I413"/>
  <c r="I429"/>
  <c r="I445"/>
  <c r="I461"/>
  <c r="I477"/>
  <c r="I493"/>
  <c r="G514"/>
  <c r="I533"/>
  <c r="I549"/>
  <c r="I565"/>
  <c r="I581"/>
  <c r="I597"/>
  <c r="I613"/>
  <c r="I629"/>
  <c r="I645"/>
  <c r="I661"/>
  <c r="I677"/>
  <c r="I693"/>
  <c r="I709"/>
  <c r="I725"/>
  <c r="I741"/>
  <c r="I757"/>
  <c r="I773"/>
  <c r="I789"/>
  <c r="J102"/>
  <c r="F124"/>
  <c r="F140"/>
  <c r="F156"/>
  <c r="F172"/>
  <c r="F188"/>
  <c r="F204"/>
  <c r="F220"/>
  <c r="F236"/>
  <c r="D261"/>
  <c r="D277"/>
  <c r="D293"/>
  <c r="D309"/>
  <c r="D325"/>
  <c r="D341"/>
  <c r="D357"/>
  <c r="D373"/>
  <c r="D389"/>
  <c r="D405"/>
  <c r="D420"/>
  <c r="D436"/>
  <c r="K21"/>
  <c r="K277"/>
  <c r="K533"/>
  <c r="K154"/>
  <c r="K410"/>
  <c r="K719"/>
  <c r="K975"/>
  <c r="K49"/>
  <c r="K305"/>
  <c r="K561"/>
  <c r="K182"/>
  <c r="K438"/>
  <c r="K747"/>
  <c r="K1003"/>
  <c r="K1263"/>
  <c r="K640"/>
  <c r="K896"/>
  <c r="K1152"/>
  <c r="K1408"/>
  <c r="L25"/>
  <c r="L57"/>
  <c r="L89"/>
  <c r="L121"/>
  <c r="L153"/>
  <c r="L185"/>
  <c r="L217"/>
  <c r="L249"/>
  <c r="H27"/>
  <c r="K141"/>
  <c r="K397"/>
  <c r="K18"/>
  <c r="K274"/>
  <c r="K530"/>
  <c r="K839"/>
  <c r="K1095"/>
  <c r="K169"/>
  <c r="K425"/>
  <c r="K46"/>
  <c r="K302"/>
  <c r="K586"/>
  <c r="K867"/>
  <c r="K1123"/>
  <c r="K1383"/>
  <c r="K760"/>
  <c r="K1016"/>
  <c r="K1272"/>
  <c r="L8"/>
  <c r="L40"/>
  <c r="L72"/>
  <c r="L104"/>
  <c r="L136"/>
  <c r="L168"/>
  <c r="L200"/>
  <c r="L232"/>
  <c r="H10"/>
  <c r="H42"/>
  <c r="H67"/>
  <c r="H99"/>
  <c r="K1323"/>
  <c r="K700"/>
  <c r="K956"/>
  <c r="K1212"/>
  <c r="J2"/>
  <c r="G33"/>
  <c r="G65"/>
  <c r="G97"/>
  <c r="G129"/>
  <c r="G161"/>
  <c r="G193"/>
  <c r="G225"/>
  <c r="G257"/>
  <c r="D35"/>
  <c r="D67"/>
  <c r="D99"/>
  <c r="D134"/>
  <c r="D166"/>
  <c r="D198"/>
  <c r="D230"/>
  <c r="J270"/>
  <c r="J302"/>
  <c r="J334"/>
  <c r="J366"/>
  <c r="J398"/>
  <c r="K155"/>
  <c r="K411"/>
  <c r="K32"/>
  <c r="K288"/>
  <c r="K558"/>
  <c r="K853"/>
  <c r="K1109"/>
  <c r="K1365"/>
  <c r="K742"/>
  <c r="K998"/>
  <c r="K1254"/>
  <c r="I6"/>
  <c r="I38"/>
  <c r="I70"/>
  <c r="I102"/>
  <c r="I134"/>
  <c r="I166"/>
  <c r="I198"/>
  <c r="I230"/>
  <c r="F8"/>
  <c r="F40"/>
  <c r="F72"/>
  <c r="F104"/>
  <c r="H133"/>
  <c r="H165"/>
  <c r="H197"/>
  <c r="H229"/>
  <c r="F270"/>
  <c r="F302"/>
  <c r="F334"/>
  <c r="F366"/>
  <c r="F398"/>
  <c r="K151"/>
  <c r="K407"/>
  <c r="K28"/>
  <c r="H47"/>
  <c r="H84"/>
  <c r="K1203"/>
  <c r="K1459"/>
  <c r="K836"/>
  <c r="K1092"/>
  <c r="K1348"/>
  <c r="G18"/>
  <c r="G50"/>
  <c r="G82"/>
  <c r="G114"/>
  <c r="G146"/>
  <c r="G178"/>
  <c r="G210"/>
  <c r="G242"/>
  <c r="D20"/>
  <c r="D52"/>
  <c r="D84"/>
  <c r="D119"/>
  <c r="D151"/>
  <c r="D183"/>
  <c r="D215"/>
  <c r="J253"/>
  <c r="J287"/>
  <c r="J319"/>
  <c r="J351"/>
  <c r="J383"/>
  <c r="K35"/>
  <c r="K291"/>
  <c r="K547"/>
  <c r="K168"/>
  <c r="K424"/>
  <c r="K733"/>
  <c r="K989"/>
  <c r="K1245"/>
  <c r="K608"/>
  <c r="K878"/>
  <c r="K1134"/>
  <c r="K1390"/>
  <c r="I23"/>
  <c r="I55"/>
  <c r="I87"/>
  <c r="I119"/>
  <c r="I151"/>
  <c r="I183"/>
  <c r="I215"/>
  <c r="I247"/>
  <c r="F25"/>
  <c r="F57"/>
  <c r="F89"/>
  <c r="H118"/>
  <c r="H150"/>
  <c r="H182"/>
  <c r="H214"/>
  <c r="J252"/>
  <c r="F287"/>
  <c r="F319"/>
  <c r="F351"/>
  <c r="F383"/>
  <c r="K31"/>
  <c r="K287"/>
  <c r="K543"/>
  <c r="K164"/>
  <c r="K420"/>
  <c r="K316"/>
  <c r="K793"/>
  <c r="K1049"/>
  <c r="K1305"/>
  <c r="K1433"/>
  <c r="K682"/>
  <c r="K810"/>
  <c r="K938"/>
  <c r="K1066"/>
  <c r="K1194"/>
  <c r="K1322"/>
  <c r="K1450"/>
  <c r="E15"/>
  <c r="E31"/>
  <c r="E47"/>
  <c r="E63"/>
  <c r="E79"/>
  <c r="E95"/>
  <c r="E111"/>
  <c r="E127"/>
  <c r="E143"/>
  <c r="E159"/>
  <c r="E175"/>
  <c r="E191"/>
  <c r="E207"/>
  <c r="E223"/>
  <c r="E239"/>
  <c r="E255"/>
  <c r="J16"/>
  <c r="J32"/>
  <c r="J48"/>
  <c r="J64"/>
  <c r="J80"/>
  <c r="J99"/>
  <c r="J122"/>
  <c r="J138"/>
  <c r="J154"/>
  <c r="J170"/>
  <c r="J186"/>
  <c r="J202"/>
  <c r="J218"/>
  <c r="J234"/>
  <c r="H259"/>
  <c r="H275"/>
  <c r="H291"/>
  <c r="H307"/>
  <c r="H323"/>
  <c r="H339"/>
  <c r="H355"/>
  <c r="H371"/>
  <c r="H387"/>
  <c r="H403"/>
  <c r="H418"/>
  <c r="H434"/>
  <c r="H450"/>
  <c r="H466"/>
  <c r="H482"/>
  <c r="H498"/>
  <c r="H514"/>
  <c r="I258"/>
  <c r="I274"/>
  <c r="I290"/>
  <c r="I306"/>
  <c r="I322"/>
  <c r="I338"/>
  <c r="I354"/>
  <c r="I370"/>
  <c r="I386"/>
  <c r="I402"/>
  <c r="I418"/>
  <c r="I434"/>
  <c r="I450"/>
  <c r="I466"/>
  <c r="I482"/>
  <c r="I498"/>
  <c r="I522"/>
  <c r="I538"/>
  <c r="I554"/>
  <c r="I570"/>
  <c r="I586"/>
  <c r="I602"/>
  <c r="I618"/>
  <c r="I634"/>
  <c r="I650"/>
  <c r="I666"/>
  <c r="I682"/>
  <c r="I698"/>
  <c r="I714"/>
  <c r="I730"/>
  <c r="I746"/>
  <c r="I762"/>
  <c r="I778"/>
  <c r="I794"/>
  <c r="J112"/>
  <c r="F129"/>
  <c r="F145"/>
  <c r="F161"/>
  <c r="F177"/>
  <c r="F193"/>
  <c r="F209"/>
  <c r="F225"/>
  <c r="F242"/>
  <c r="D266"/>
  <c r="D282"/>
  <c r="D298"/>
  <c r="D314"/>
  <c r="D330"/>
  <c r="D346"/>
  <c r="D362"/>
  <c r="D378"/>
  <c r="D394"/>
  <c r="D410"/>
  <c r="D425"/>
  <c r="D441"/>
  <c r="D457"/>
  <c r="D473"/>
  <c r="D489"/>
  <c r="D505"/>
  <c r="H240"/>
  <c r="E265"/>
  <c r="E281"/>
  <c r="E297"/>
  <c r="E313"/>
  <c r="E329"/>
  <c r="E345"/>
  <c r="K300"/>
  <c r="K582"/>
  <c r="K785"/>
  <c r="K913"/>
  <c r="K1041"/>
  <c r="K1169"/>
  <c r="K1297"/>
  <c r="K1425"/>
  <c r="K674"/>
  <c r="K802"/>
  <c r="K930"/>
  <c r="K1058"/>
  <c r="K1186"/>
  <c r="K1314"/>
  <c r="K1442"/>
  <c r="E14"/>
  <c r="E30"/>
  <c r="E46"/>
  <c r="E62"/>
  <c r="E78"/>
  <c r="E94"/>
  <c r="E110"/>
  <c r="E126"/>
  <c r="E142"/>
  <c r="E158"/>
  <c r="E174"/>
  <c r="E190"/>
  <c r="E206"/>
  <c r="E222"/>
  <c r="E238"/>
  <c r="E254"/>
  <c r="J15"/>
  <c r="J31"/>
  <c r="J47"/>
  <c r="J63"/>
  <c r="J79"/>
  <c r="J97"/>
  <c r="J121"/>
  <c r="J137"/>
  <c r="J153"/>
  <c r="J169"/>
  <c r="J185"/>
  <c r="J201"/>
  <c r="J217"/>
  <c r="J233"/>
  <c r="H258"/>
  <c r="H274"/>
  <c r="H290"/>
  <c r="H306"/>
  <c r="H322"/>
  <c r="H338"/>
  <c r="H354"/>
  <c r="H370"/>
  <c r="H386"/>
  <c r="H402"/>
  <c r="H417"/>
  <c r="H433"/>
  <c r="H449"/>
  <c r="H465"/>
  <c r="H481"/>
  <c r="H497"/>
  <c r="H513"/>
  <c r="H257"/>
  <c r="I273"/>
  <c r="I289"/>
  <c r="I305"/>
  <c r="I321"/>
  <c r="I337"/>
  <c r="I353"/>
  <c r="I369"/>
  <c r="I385"/>
  <c r="I401"/>
  <c r="I417"/>
  <c r="I433"/>
  <c r="I449"/>
  <c r="I465"/>
  <c r="I481"/>
  <c r="I497"/>
  <c r="I521"/>
  <c r="I537"/>
  <c r="I553"/>
  <c r="I569"/>
  <c r="I585"/>
  <c r="I601"/>
  <c r="I617"/>
  <c r="I633"/>
  <c r="I649"/>
  <c r="I665"/>
  <c r="I681"/>
  <c r="I697"/>
  <c r="I713"/>
  <c r="I729"/>
  <c r="I745"/>
  <c r="I761"/>
  <c r="I777"/>
  <c r="I793"/>
  <c r="J110"/>
  <c r="F128"/>
  <c r="F144"/>
  <c r="F160"/>
  <c r="F176"/>
  <c r="F192"/>
  <c r="F208"/>
  <c r="F224"/>
  <c r="F240"/>
  <c r="D265"/>
  <c r="D281"/>
  <c r="D297"/>
  <c r="D313"/>
  <c r="D329"/>
  <c r="D345"/>
  <c r="D361"/>
  <c r="D377"/>
  <c r="D393"/>
  <c r="D409"/>
  <c r="D424"/>
  <c r="D440"/>
  <c r="D456"/>
  <c r="D472"/>
  <c r="D488"/>
  <c r="D504"/>
  <c r="D520"/>
  <c r="E264"/>
  <c r="E280"/>
  <c r="E296"/>
  <c r="E312"/>
  <c r="E328"/>
  <c r="E344"/>
  <c r="E360"/>
  <c r="E376"/>
  <c r="E392"/>
  <c r="E408"/>
  <c r="E424"/>
  <c r="E440"/>
  <c r="E389"/>
  <c r="E421"/>
  <c r="E447"/>
  <c r="K405"/>
  <c r="K282"/>
  <c r="K847"/>
  <c r="K177"/>
  <c r="K54"/>
  <c r="K602"/>
  <c r="K1131"/>
  <c r="K768"/>
  <c r="K1280"/>
  <c r="L41"/>
  <c r="L105"/>
  <c r="L169"/>
  <c r="L233"/>
  <c r="K13"/>
  <c r="K525"/>
  <c r="K402"/>
  <c r="K967"/>
  <c r="K297"/>
  <c r="K174"/>
  <c r="K739"/>
  <c r="K1255"/>
  <c r="K888"/>
  <c r="K1400"/>
  <c r="L56"/>
  <c r="L120"/>
  <c r="L184"/>
  <c r="L248"/>
  <c r="H45"/>
  <c r="K1195"/>
  <c r="K828"/>
  <c r="K1340"/>
  <c r="G49"/>
  <c r="G113"/>
  <c r="G177"/>
  <c r="G241"/>
  <c r="D51"/>
  <c r="D118"/>
  <c r="D182"/>
  <c r="J251"/>
  <c r="J318"/>
  <c r="J382"/>
  <c r="K283"/>
  <c r="K160"/>
  <c r="K725"/>
  <c r="K1237"/>
  <c r="K870"/>
  <c r="K1382"/>
  <c r="I54"/>
  <c r="I118"/>
  <c r="I182"/>
  <c r="I246"/>
  <c r="F56"/>
  <c r="H117"/>
  <c r="H181"/>
  <c r="J250"/>
  <c r="F318"/>
  <c r="F382"/>
  <c r="K279"/>
  <c r="K156"/>
  <c r="H100"/>
  <c r="K708"/>
  <c r="K1220"/>
  <c r="G34"/>
  <c r="G98"/>
  <c r="G162"/>
  <c r="G226"/>
  <c r="D36"/>
  <c r="D100"/>
  <c r="D167"/>
  <c r="D231"/>
  <c r="J303"/>
  <c r="J367"/>
  <c r="K163"/>
  <c r="K40"/>
  <c r="K574"/>
  <c r="K1117"/>
  <c r="K750"/>
  <c r="K1262"/>
  <c r="I39"/>
  <c r="I103"/>
  <c r="I167"/>
  <c r="I231"/>
  <c r="F41"/>
  <c r="F105"/>
  <c r="H166"/>
  <c r="H230"/>
  <c r="F303"/>
  <c r="F367"/>
  <c r="K159"/>
  <c r="K36"/>
  <c r="K566"/>
  <c r="K921"/>
  <c r="K1369"/>
  <c r="K746"/>
  <c r="K1002"/>
  <c r="K1258"/>
  <c r="E7"/>
  <c r="E39"/>
  <c r="E71"/>
  <c r="E103"/>
  <c r="E135"/>
  <c r="E167"/>
  <c r="E199"/>
  <c r="E231"/>
  <c r="J8"/>
  <c r="J40"/>
  <c r="J72"/>
  <c r="J114"/>
  <c r="J146"/>
  <c r="J178"/>
  <c r="J210"/>
  <c r="F245"/>
  <c r="H283"/>
  <c r="H315"/>
  <c r="H347"/>
  <c r="H379"/>
  <c r="H411"/>
  <c r="H442"/>
  <c r="H474"/>
  <c r="H506"/>
  <c r="I266"/>
  <c r="I298"/>
  <c r="I330"/>
  <c r="I362"/>
  <c r="I394"/>
  <c r="I426"/>
  <c r="I458"/>
  <c r="I490"/>
  <c r="I530"/>
  <c r="I562"/>
  <c r="I594"/>
  <c r="I626"/>
  <c r="I658"/>
  <c r="I690"/>
  <c r="I722"/>
  <c r="I754"/>
  <c r="I786"/>
  <c r="F121"/>
  <c r="F153"/>
  <c r="F185"/>
  <c r="F217"/>
  <c r="D258"/>
  <c r="D290"/>
  <c r="D322"/>
  <c r="D354"/>
  <c r="D386"/>
  <c r="D417"/>
  <c r="D449"/>
  <c r="D481"/>
  <c r="D513"/>
  <c r="E273"/>
  <c r="E305"/>
  <c r="E337"/>
  <c r="K428"/>
  <c r="K849"/>
  <c r="K1105"/>
  <c r="K1361"/>
  <c r="K738"/>
  <c r="K994"/>
  <c r="K1250"/>
  <c r="E6"/>
  <c r="E38"/>
  <c r="E70"/>
  <c r="E102"/>
  <c r="E134"/>
  <c r="E166"/>
  <c r="E198"/>
  <c r="E230"/>
  <c r="J7"/>
  <c r="J39"/>
  <c r="J71"/>
  <c r="J113"/>
  <c r="J145"/>
  <c r="J177"/>
  <c r="J209"/>
  <c r="F243"/>
  <c r="H282"/>
  <c r="H314"/>
  <c r="H346"/>
  <c r="H378"/>
  <c r="H410"/>
  <c r="H441"/>
  <c r="H473"/>
  <c r="H505"/>
  <c r="I265"/>
  <c r="I297"/>
  <c r="I329"/>
  <c r="I361"/>
  <c r="I393"/>
  <c r="I425"/>
  <c r="I457"/>
  <c r="I489"/>
  <c r="I529"/>
  <c r="I561"/>
  <c r="I593"/>
  <c r="I625"/>
  <c r="I657"/>
  <c r="I689"/>
  <c r="I721"/>
  <c r="I753"/>
  <c r="I785"/>
  <c r="F120"/>
  <c r="F152"/>
  <c r="F184"/>
  <c r="F216"/>
  <c r="F256"/>
  <c r="D289"/>
  <c r="D321"/>
  <c r="D353"/>
  <c r="D385"/>
  <c r="D416"/>
  <c r="D448"/>
  <c r="D468"/>
  <c r="D492"/>
  <c r="D512"/>
  <c r="E260"/>
  <c r="E284"/>
  <c r="E304"/>
  <c r="E324"/>
  <c r="E348"/>
  <c r="E368"/>
  <c r="E388"/>
  <c r="E412"/>
  <c r="E432"/>
  <c r="E381"/>
  <c r="E429"/>
  <c r="E455"/>
  <c r="E471"/>
  <c r="E487"/>
  <c r="E503"/>
  <c r="E527"/>
  <c r="E543"/>
  <c r="E559"/>
  <c r="E575"/>
  <c r="E591"/>
  <c r="E607"/>
  <c r="E623"/>
  <c r="E639"/>
  <c r="E655"/>
  <c r="E671"/>
  <c r="E687"/>
  <c r="E703"/>
  <c r="E719"/>
  <c r="E735"/>
  <c r="E751"/>
  <c r="E767"/>
  <c r="E783"/>
  <c r="E799"/>
  <c r="E815"/>
  <c r="E831"/>
  <c r="E847"/>
  <c r="E863"/>
  <c r="I816"/>
  <c r="I848"/>
  <c r="E876"/>
  <c r="E892"/>
  <c r="E908"/>
  <c r="E924"/>
  <c r="E940"/>
  <c r="E956"/>
  <c r="E972"/>
  <c r="E988"/>
  <c r="E1004"/>
  <c r="E1020"/>
  <c r="D524"/>
  <c r="D540"/>
  <c r="D556"/>
  <c r="D572"/>
  <c r="D588"/>
  <c r="D604"/>
  <c r="D620"/>
  <c r="D636"/>
  <c r="D652"/>
  <c r="D668"/>
  <c r="D684"/>
  <c r="D700"/>
  <c r="D716"/>
  <c r="D732"/>
  <c r="D748"/>
  <c r="D764"/>
  <c r="D780"/>
  <c r="D796"/>
  <c r="D812"/>
  <c r="D828"/>
  <c r="D844"/>
  <c r="D860"/>
  <c r="D876"/>
  <c r="D892"/>
  <c r="D908"/>
  <c r="D924"/>
  <c r="D940"/>
  <c r="D956"/>
  <c r="D972"/>
  <c r="D988"/>
  <c r="D1018"/>
  <c r="H1037"/>
  <c r="H1053"/>
  <c r="H1069"/>
  <c r="H1085"/>
  <c r="H1101"/>
  <c r="H1117"/>
  <c r="H1133"/>
  <c r="H1149"/>
  <c r="H1165"/>
  <c r="H1181"/>
  <c r="H1197"/>
  <c r="H1213"/>
  <c r="H1229"/>
  <c r="H1245"/>
  <c r="H1261"/>
  <c r="H1277"/>
  <c r="H1293"/>
  <c r="H1309"/>
  <c r="H1325"/>
  <c r="H1341"/>
  <c r="H1357"/>
  <c r="H1373"/>
  <c r="H1389"/>
  <c r="H1405"/>
  <c r="H1421"/>
  <c r="H1437"/>
  <c r="H1453"/>
  <c r="F1005"/>
  <c r="E1031"/>
  <c r="E1047"/>
  <c r="E1063"/>
  <c r="E1079"/>
  <c r="E1095"/>
  <c r="E1111"/>
  <c r="E1127"/>
  <c r="E1143"/>
  <c r="E1159"/>
  <c r="E1175"/>
  <c r="E1191"/>
  <c r="G1207"/>
  <c r="G1229"/>
  <c r="L1261"/>
  <c r="J419"/>
  <c r="J435"/>
  <c r="J451"/>
  <c r="J467"/>
  <c r="J483"/>
  <c r="J499"/>
  <c r="J515"/>
  <c r="L259"/>
  <c r="L275"/>
  <c r="L291"/>
  <c r="L307"/>
  <c r="L323"/>
  <c r="L339"/>
  <c r="L355"/>
  <c r="L371"/>
  <c r="L387"/>
  <c r="L403"/>
  <c r="L419"/>
  <c r="L435"/>
  <c r="L451"/>
  <c r="L467"/>
  <c r="L483"/>
  <c r="L499"/>
  <c r="L523"/>
  <c r="L539"/>
  <c r="L555"/>
  <c r="L571"/>
  <c r="L587"/>
  <c r="L603"/>
  <c r="L619"/>
  <c r="L635"/>
  <c r="L651"/>
  <c r="L667"/>
  <c r="L683"/>
  <c r="L699"/>
  <c r="L715"/>
  <c r="L731"/>
  <c r="L747"/>
  <c r="L763"/>
  <c r="I805"/>
  <c r="I837"/>
  <c r="I869"/>
  <c r="I886"/>
  <c r="I902"/>
  <c r="I918"/>
  <c r="I934"/>
  <c r="I950"/>
  <c r="I966"/>
  <c r="I982"/>
  <c r="I998"/>
  <c r="I1014"/>
  <c r="E516"/>
  <c r="H534"/>
  <c r="H550"/>
  <c r="H566"/>
  <c r="H582"/>
  <c r="H598"/>
  <c r="H614"/>
  <c r="H630"/>
  <c r="H646"/>
  <c r="H662"/>
  <c r="H678"/>
  <c r="H694"/>
  <c r="H710"/>
  <c r="H726"/>
  <c r="H742"/>
  <c r="H758"/>
  <c r="H774"/>
  <c r="H790"/>
  <c r="H806"/>
  <c r="H822"/>
  <c r="H838"/>
  <c r="H854"/>
  <c r="H870"/>
  <c r="H886"/>
  <c r="H902"/>
  <c r="H918"/>
  <c r="H934"/>
  <c r="H950"/>
  <c r="H966"/>
  <c r="H982"/>
  <c r="D1007"/>
  <c r="D1032"/>
  <c r="D1048"/>
  <c r="D1064"/>
  <c r="D1080"/>
  <c r="D1096"/>
  <c r="D1112"/>
  <c r="D1128"/>
  <c r="D1144"/>
  <c r="D1160"/>
  <c r="D1176"/>
  <c r="D1192"/>
  <c r="D1208"/>
  <c r="D1224"/>
  <c r="D1240"/>
  <c r="D1256"/>
  <c r="D1272"/>
  <c r="D1288"/>
  <c r="D1304"/>
  <c r="D1320"/>
  <c r="D1336"/>
  <c r="D1352"/>
  <c r="D1368"/>
  <c r="D1384"/>
  <c r="D1400"/>
  <c r="D1416"/>
  <c r="D1432"/>
  <c r="D1448"/>
  <c r="F994"/>
  <c r="I1025"/>
  <c r="I1041"/>
  <c r="I1057"/>
  <c r="I1073"/>
  <c r="I1089"/>
  <c r="I1105"/>
  <c r="I1121"/>
  <c r="I1137"/>
  <c r="I1153"/>
  <c r="I1169"/>
  <c r="I1185"/>
  <c r="L1201"/>
  <c r="L1218"/>
  <c r="L1248"/>
  <c r="F414"/>
  <c r="F430"/>
  <c r="F446"/>
  <c r="F462"/>
  <c r="F478"/>
  <c r="F494"/>
  <c r="F510"/>
  <c r="D251"/>
  <c r="G270"/>
  <c r="G286"/>
  <c r="G302"/>
  <c r="G318"/>
  <c r="G334"/>
  <c r="G350"/>
  <c r="G366"/>
  <c r="G382"/>
  <c r="G398"/>
  <c r="G414"/>
  <c r="K373"/>
  <c r="K250"/>
  <c r="K815"/>
  <c r="K145"/>
  <c r="K22"/>
  <c r="K538"/>
  <c r="K1099"/>
  <c r="K736"/>
  <c r="K1248"/>
  <c r="L37"/>
  <c r="L101"/>
  <c r="L165"/>
  <c r="L229"/>
  <c r="H39"/>
  <c r="K493"/>
  <c r="K370"/>
  <c r="K935"/>
  <c r="K265"/>
  <c r="K142"/>
  <c r="K707"/>
  <c r="K1223"/>
  <c r="K856"/>
  <c r="K1368"/>
  <c r="L52"/>
  <c r="L116"/>
  <c r="L180"/>
  <c r="L244"/>
  <c r="H54"/>
  <c r="H111"/>
  <c r="K796"/>
  <c r="K1308"/>
  <c r="G45"/>
  <c r="G109"/>
  <c r="G173"/>
  <c r="G237"/>
  <c r="D47"/>
  <c r="D114"/>
  <c r="D178"/>
  <c r="J243"/>
  <c r="J314"/>
  <c r="J378"/>
  <c r="K251"/>
  <c r="K128"/>
  <c r="K693"/>
  <c r="K1205"/>
  <c r="K838"/>
  <c r="K1350"/>
  <c r="I50"/>
  <c r="I114"/>
  <c r="I178"/>
  <c r="I242"/>
  <c r="F52"/>
  <c r="D113"/>
  <c r="H177"/>
  <c r="J242"/>
  <c r="F314"/>
  <c r="F378"/>
  <c r="K247"/>
  <c r="K124"/>
  <c r="H96"/>
  <c r="K676"/>
  <c r="K1188"/>
  <c r="G30"/>
  <c r="G94"/>
  <c r="G158"/>
  <c r="G222"/>
  <c r="D32"/>
  <c r="D96"/>
  <c r="D163"/>
  <c r="D227"/>
  <c r="J299"/>
  <c r="J363"/>
  <c r="K131"/>
  <c r="K8"/>
  <c r="K520"/>
  <c r="K1085"/>
  <c r="K718"/>
  <c r="K1230"/>
  <c r="I35"/>
  <c r="I99"/>
  <c r="I163"/>
  <c r="I227"/>
  <c r="F37"/>
  <c r="F101"/>
  <c r="H162"/>
  <c r="H226"/>
  <c r="F299"/>
  <c r="F363"/>
  <c r="K127"/>
  <c r="K4"/>
  <c r="K516"/>
  <c r="K889"/>
  <c r="K1337"/>
  <c r="K714"/>
  <c r="K970"/>
  <c r="K1226"/>
  <c r="H4"/>
  <c r="E35"/>
  <c r="E67"/>
  <c r="E99"/>
  <c r="E131"/>
  <c r="E163"/>
  <c r="E195"/>
  <c r="E227"/>
  <c r="I4"/>
  <c r="J36"/>
  <c r="J68"/>
  <c r="J107"/>
  <c r="J142"/>
  <c r="J174"/>
  <c r="J206"/>
  <c r="J238"/>
  <c r="H279"/>
  <c r="H311"/>
  <c r="H343"/>
  <c r="H375"/>
  <c r="H407"/>
  <c r="H438"/>
  <c r="H470"/>
  <c r="H502"/>
  <c r="I262"/>
  <c r="I294"/>
  <c r="I326"/>
  <c r="I358"/>
  <c r="I390"/>
  <c r="I422"/>
  <c r="I454"/>
  <c r="I486"/>
  <c r="I526"/>
  <c r="I558"/>
  <c r="I590"/>
  <c r="I622"/>
  <c r="I654"/>
  <c r="I686"/>
  <c r="I718"/>
  <c r="I750"/>
  <c r="I782"/>
  <c r="F117"/>
  <c r="F149"/>
  <c r="F181"/>
  <c r="F213"/>
  <c r="F250"/>
  <c r="D286"/>
  <c r="D318"/>
  <c r="D350"/>
  <c r="D382"/>
  <c r="F412"/>
  <c r="D445"/>
  <c r="D477"/>
  <c r="D509"/>
  <c r="E269"/>
  <c r="E301"/>
  <c r="E333"/>
  <c r="K364"/>
  <c r="K817"/>
  <c r="K1073"/>
  <c r="K1329"/>
  <c r="K706"/>
  <c r="K962"/>
  <c r="K1218"/>
  <c r="H3"/>
  <c r="E34"/>
  <c r="E66"/>
  <c r="E98"/>
  <c r="E130"/>
  <c r="E162"/>
  <c r="E194"/>
  <c r="E226"/>
  <c r="I2"/>
  <c r="J35"/>
  <c r="J67"/>
  <c r="J105"/>
  <c r="J141"/>
  <c r="J173"/>
  <c r="J205"/>
  <c r="J237"/>
  <c r="H278"/>
  <c r="H310"/>
  <c r="H342"/>
  <c r="H374"/>
  <c r="H406"/>
  <c r="H437"/>
  <c r="H469"/>
  <c r="H501"/>
  <c r="I261"/>
  <c r="I293"/>
  <c r="I325"/>
  <c r="I357"/>
  <c r="I389"/>
  <c r="I421"/>
  <c r="I453"/>
  <c r="I485"/>
  <c r="I525"/>
  <c r="I557"/>
  <c r="I589"/>
  <c r="I621"/>
  <c r="I653"/>
  <c r="I685"/>
  <c r="I717"/>
  <c r="I749"/>
  <c r="I781"/>
  <c r="F116"/>
  <c r="F148"/>
  <c r="F180"/>
  <c r="F212"/>
  <c r="F248"/>
  <c r="D285"/>
  <c r="D317"/>
  <c r="D349"/>
  <c r="D381"/>
  <c r="D413"/>
  <c r="D444"/>
  <c r="D464"/>
  <c r="D484"/>
  <c r="D508"/>
  <c r="H254"/>
  <c r="E276"/>
  <c r="E300"/>
  <c r="E320"/>
  <c r="E340"/>
  <c r="E364"/>
  <c r="E384"/>
  <c r="E404"/>
  <c r="E428"/>
  <c r="E373"/>
  <c r="E413"/>
  <c r="E451"/>
  <c r="E467"/>
  <c r="E483"/>
  <c r="E499"/>
  <c r="E523"/>
  <c r="E539"/>
  <c r="E555"/>
  <c r="E571"/>
  <c r="E587"/>
  <c r="E603"/>
  <c r="E619"/>
  <c r="E635"/>
  <c r="E651"/>
  <c r="E667"/>
  <c r="E683"/>
  <c r="E699"/>
  <c r="E715"/>
  <c r="E731"/>
  <c r="E747"/>
  <c r="E763"/>
  <c r="E779"/>
  <c r="E795"/>
  <c r="E811"/>
  <c r="E827"/>
  <c r="E843"/>
  <c r="E859"/>
  <c r="I808"/>
  <c r="I840"/>
  <c r="E872"/>
  <c r="E888"/>
  <c r="E904"/>
  <c r="E920"/>
  <c r="E936"/>
  <c r="E952"/>
  <c r="E968"/>
  <c r="E984"/>
  <c r="E1000"/>
  <c r="E1016"/>
  <c r="E519"/>
  <c r="D536"/>
  <c r="D552"/>
  <c r="D568"/>
  <c r="D584"/>
  <c r="D600"/>
  <c r="D616"/>
  <c r="D632"/>
  <c r="D648"/>
  <c r="D664"/>
  <c r="D680"/>
  <c r="D696"/>
  <c r="D712"/>
  <c r="D728"/>
  <c r="D744"/>
  <c r="D760"/>
  <c r="D776"/>
  <c r="D792"/>
  <c r="D808"/>
  <c r="D824"/>
  <c r="D840"/>
  <c r="D856"/>
  <c r="D872"/>
  <c r="D888"/>
  <c r="D904"/>
  <c r="D920"/>
  <c r="D936"/>
  <c r="D952"/>
  <c r="D968"/>
  <c r="D984"/>
  <c r="D1010"/>
  <c r="H1033"/>
  <c r="H1049"/>
  <c r="H1065"/>
  <c r="H1081"/>
  <c r="H1097"/>
  <c r="H1113"/>
  <c r="H1129"/>
  <c r="H1145"/>
  <c r="H1161"/>
  <c r="H1177"/>
  <c r="H1193"/>
  <c r="H1209"/>
  <c r="H1225"/>
  <c r="H1241"/>
  <c r="H1257"/>
  <c r="H1273"/>
  <c r="H1289"/>
  <c r="H1305"/>
  <c r="H1321"/>
  <c r="H1337"/>
  <c r="H1353"/>
  <c r="H1369"/>
  <c r="H1385"/>
  <c r="H1401"/>
  <c r="H1417"/>
  <c r="H1433"/>
  <c r="H1449"/>
  <c r="F997"/>
  <c r="E1027"/>
  <c r="E1043"/>
  <c r="E1059"/>
  <c r="E1075"/>
  <c r="E1091"/>
  <c r="E1107"/>
  <c r="E1123"/>
  <c r="E1139"/>
  <c r="E1155"/>
  <c r="E1171"/>
  <c r="E1187"/>
  <c r="G1203"/>
  <c r="I1221"/>
  <c r="L1251"/>
  <c r="J415"/>
  <c r="J431"/>
  <c r="J447"/>
  <c r="J463"/>
  <c r="J479"/>
  <c r="J495"/>
  <c r="J511"/>
  <c r="D254"/>
  <c r="L271"/>
  <c r="L287"/>
  <c r="L303"/>
  <c r="L319"/>
  <c r="L335"/>
  <c r="L351"/>
  <c r="L367"/>
  <c r="L383"/>
  <c r="L399"/>
  <c r="L415"/>
  <c r="L431"/>
  <c r="L447"/>
  <c r="L463"/>
  <c r="L479"/>
  <c r="L495"/>
  <c r="L518"/>
  <c r="L535"/>
  <c r="L551"/>
  <c r="L567"/>
  <c r="L583"/>
  <c r="L599"/>
  <c r="L615"/>
  <c r="L631"/>
  <c r="L647"/>
  <c r="L663"/>
  <c r="L679"/>
  <c r="L695"/>
  <c r="L711"/>
  <c r="L727"/>
  <c r="L743"/>
  <c r="L759"/>
  <c r="L775"/>
  <c r="I829"/>
  <c r="I861"/>
  <c r="I882"/>
  <c r="I898"/>
  <c r="I914"/>
  <c r="I930"/>
  <c r="I946"/>
  <c r="I962"/>
  <c r="I978"/>
  <c r="I994"/>
  <c r="I1010"/>
  <c r="E508"/>
  <c r="H530"/>
  <c r="H546"/>
  <c r="H562"/>
  <c r="H578"/>
  <c r="H594"/>
  <c r="H610"/>
  <c r="H626"/>
  <c r="H642"/>
  <c r="H658"/>
  <c r="H674"/>
  <c r="H690"/>
  <c r="H706"/>
  <c r="H722"/>
  <c r="H738"/>
  <c r="H754"/>
  <c r="H770"/>
  <c r="H786"/>
  <c r="H802"/>
  <c r="H818"/>
  <c r="H834"/>
  <c r="H850"/>
  <c r="H866"/>
  <c r="H882"/>
  <c r="H898"/>
  <c r="H914"/>
  <c r="H930"/>
  <c r="H946"/>
  <c r="H962"/>
  <c r="H978"/>
  <c r="D999"/>
  <c r="D1028"/>
  <c r="D1044"/>
  <c r="D1060"/>
  <c r="D1076"/>
  <c r="D1092"/>
  <c r="D1108"/>
  <c r="D1124"/>
  <c r="D1140"/>
  <c r="D1156"/>
  <c r="D1172"/>
  <c r="D1188"/>
  <c r="D1204"/>
  <c r="D1220"/>
  <c r="D1236"/>
  <c r="D1252"/>
  <c r="D1268"/>
  <c r="D1284"/>
  <c r="D1300"/>
  <c r="D1316"/>
  <c r="D1332"/>
  <c r="D1348"/>
  <c r="D1364"/>
  <c r="D1380"/>
  <c r="D1396"/>
  <c r="D1412"/>
  <c r="D1428"/>
  <c r="D1444"/>
  <c r="D1460"/>
  <c r="F1018"/>
  <c r="I1037"/>
  <c r="I1053"/>
  <c r="I1069"/>
  <c r="I1085"/>
  <c r="I1101"/>
  <c r="I1117"/>
  <c r="I1133"/>
  <c r="I1149"/>
  <c r="I1165"/>
  <c r="I1181"/>
  <c r="L1197"/>
  <c r="E1214"/>
  <c r="G1241"/>
  <c r="L1274"/>
  <c r="F426"/>
  <c r="F442"/>
  <c r="F458"/>
  <c r="F474"/>
  <c r="F490"/>
  <c r="F506"/>
  <c r="D243"/>
  <c r="G266"/>
  <c r="G282"/>
  <c r="G298"/>
  <c r="G314"/>
  <c r="G330"/>
  <c r="G346"/>
  <c r="G362"/>
  <c r="G378"/>
  <c r="K117"/>
  <c r="K506"/>
  <c r="K401"/>
  <c r="K843"/>
  <c r="K992"/>
  <c r="L69"/>
  <c r="L197"/>
  <c r="K237"/>
  <c r="K679"/>
  <c r="K521"/>
  <c r="K963"/>
  <c r="K1112"/>
  <c r="L84"/>
  <c r="L212"/>
  <c r="H79"/>
  <c r="K1052"/>
  <c r="G77"/>
  <c r="G205"/>
  <c r="D79"/>
  <c r="D210"/>
  <c r="J346"/>
  <c r="K507"/>
  <c r="K949"/>
  <c r="K1094"/>
  <c r="I82"/>
  <c r="I210"/>
  <c r="F84"/>
  <c r="H209"/>
  <c r="F346"/>
  <c r="K503"/>
  <c r="K1299"/>
  <c r="K1444"/>
  <c r="G126"/>
  <c r="G254"/>
  <c r="D131"/>
  <c r="J267"/>
  <c r="J395"/>
  <c r="K264"/>
  <c r="K1341"/>
  <c r="G2"/>
  <c r="I131"/>
  <c r="F5"/>
  <c r="H130"/>
  <c r="F267"/>
  <c r="F395"/>
  <c r="K260"/>
  <c r="K1145"/>
  <c r="K842"/>
  <c r="K1354"/>
  <c r="E51"/>
  <c r="E115"/>
  <c r="E179"/>
  <c r="E243"/>
  <c r="J52"/>
  <c r="J126"/>
  <c r="J190"/>
  <c r="H263"/>
  <c r="H327"/>
  <c r="H391"/>
  <c r="H454"/>
  <c r="H518"/>
  <c r="I310"/>
  <c r="I374"/>
  <c r="I438"/>
  <c r="I502"/>
  <c r="I574"/>
  <c r="I638"/>
  <c r="I702"/>
  <c r="I766"/>
  <c r="F133"/>
  <c r="F197"/>
  <c r="D270"/>
  <c r="D334"/>
  <c r="D398"/>
  <c r="D461"/>
  <c r="H248"/>
  <c r="E317"/>
  <c r="K673"/>
  <c r="K1201"/>
  <c r="K834"/>
  <c r="K1346"/>
  <c r="E50"/>
  <c r="E114"/>
  <c r="E178"/>
  <c r="E242"/>
  <c r="J51"/>
  <c r="J125"/>
  <c r="J189"/>
  <c r="H262"/>
  <c r="H326"/>
  <c r="H390"/>
  <c r="H453"/>
  <c r="H517"/>
  <c r="I309"/>
  <c r="I373"/>
  <c r="I437"/>
  <c r="I501"/>
  <c r="I573"/>
  <c r="I637"/>
  <c r="I701"/>
  <c r="I765"/>
  <c r="F132"/>
  <c r="F196"/>
  <c r="D269"/>
  <c r="D333"/>
  <c r="D397"/>
  <c r="D452"/>
  <c r="D496"/>
  <c r="E268"/>
  <c r="E308"/>
  <c r="E352"/>
  <c r="E396"/>
  <c r="E436"/>
  <c r="E437"/>
  <c r="E475"/>
  <c r="G509"/>
  <c r="E547"/>
  <c r="E579"/>
  <c r="E611"/>
  <c r="E643"/>
  <c r="E675"/>
  <c r="E707"/>
  <c r="E739"/>
  <c r="E771"/>
  <c r="E803"/>
  <c r="E835"/>
  <c r="E867"/>
  <c r="I856"/>
  <c r="E896"/>
  <c r="E928"/>
  <c r="E960"/>
  <c r="E992"/>
  <c r="E1024"/>
  <c r="D544"/>
  <c r="D576"/>
  <c r="D608"/>
  <c r="D640"/>
  <c r="D672"/>
  <c r="D704"/>
  <c r="D736"/>
  <c r="D768"/>
  <c r="D800"/>
  <c r="D832"/>
  <c r="D864"/>
  <c r="D896"/>
  <c r="D928"/>
  <c r="D960"/>
  <c r="D994"/>
  <c r="H1041"/>
  <c r="H1073"/>
  <c r="H1105"/>
  <c r="H1137"/>
  <c r="H1169"/>
  <c r="H1201"/>
  <c r="H1233"/>
  <c r="H1265"/>
  <c r="H1297"/>
  <c r="H1329"/>
  <c r="H1361"/>
  <c r="H1393"/>
  <c r="H1425"/>
  <c r="H1457"/>
  <c r="E1035"/>
  <c r="E1067"/>
  <c r="E1099"/>
  <c r="E1131"/>
  <c r="E1163"/>
  <c r="G1195"/>
  <c r="I1236"/>
  <c r="J423"/>
  <c r="J455"/>
  <c r="J487"/>
  <c r="J519"/>
  <c r="L279"/>
  <c r="L311"/>
  <c r="L343"/>
  <c r="L375"/>
  <c r="L407"/>
  <c r="L439"/>
  <c r="L471"/>
  <c r="L503"/>
  <c r="L543"/>
  <c r="L575"/>
  <c r="L607"/>
  <c r="L639"/>
  <c r="L671"/>
  <c r="L703"/>
  <c r="L735"/>
  <c r="L767"/>
  <c r="I845"/>
  <c r="I890"/>
  <c r="I922"/>
  <c r="I954"/>
  <c r="I986"/>
  <c r="I1018"/>
  <c r="H538"/>
  <c r="H570"/>
  <c r="H602"/>
  <c r="H634"/>
  <c r="H666"/>
  <c r="H698"/>
  <c r="H730"/>
  <c r="H762"/>
  <c r="H794"/>
  <c r="H826"/>
  <c r="H858"/>
  <c r="H890"/>
  <c r="H922"/>
  <c r="H954"/>
  <c r="H986"/>
  <c r="D1036"/>
  <c r="D1068"/>
  <c r="D1100"/>
  <c r="D1132"/>
  <c r="D1164"/>
  <c r="D1196"/>
  <c r="D1228"/>
  <c r="D1260"/>
  <c r="D1292"/>
  <c r="D1324"/>
  <c r="D1356"/>
  <c r="D1388"/>
  <c r="D1420"/>
  <c r="D1452"/>
  <c r="I1029"/>
  <c r="I1061"/>
  <c r="I1093"/>
  <c r="I1125"/>
  <c r="I1157"/>
  <c r="I1189"/>
  <c r="G1226"/>
  <c r="F418"/>
  <c r="F450"/>
  <c r="F482"/>
  <c r="F514"/>
  <c r="G274"/>
  <c r="G306"/>
  <c r="G338"/>
  <c r="G370"/>
  <c r="G394"/>
  <c r="G418"/>
  <c r="E379"/>
  <c r="E411"/>
  <c r="E442"/>
  <c r="E458"/>
  <c r="E474"/>
  <c r="E490"/>
  <c r="G507"/>
  <c r="E530"/>
  <c r="E546"/>
  <c r="E562"/>
  <c r="E578"/>
  <c r="E594"/>
  <c r="E610"/>
  <c r="E626"/>
  <c r="E642"/>
  <c r="E658"/>
  <c r="E674"/>
  <c r="E690"/>
  <c r="E706"/>
  <c r="E722"/>
  <c r="E738"/>
  <c r="E754"/>
  <c r="E770"/>
  <c r="E786"/>
  <c r="E802"/>
  <c r="E818"/>
  <c r="E834"/>
  <c r="E850"/>
  <c r="E866"/>
  <c r="I822"/>
  <c r="I854"/>
  <c r="E879"/>
  <c r="E895"/>
  <c r="E911"/>
  <c r="E927"/>
  <c r="E943"/>
  <c r="E959"/>
  <c r="E975"/>
  <c r="E991"/>
  <c r="E1007"/>
  <c r="E1023"/>
  <c r="D527"/>
  <c r="D543"/>
  <c r="D559"/>
  <c r="D575"/>
  <c r="D591"/>
  <c r="D607"/>
  <c r="D623"/>
  <c r="D639"/>
  <c r="D655"/>
  <c r="D671"/>
  <c r="D687"/>
  <c r="D703"/>
  <c r="D719"/>
  <c r="D735"/>
  <c r="D751"/>
  <c r="D767"/>
  <c r="D783"/>
  <c r="D799"/>
  <c r="D815"/>
  <c r="D831"/>
  <c r="D847"/>
  <c r="D863"/>
  <c r="D879"/>
  <c r="D895"/>
  <c r="D911"/>
  <c r="D927"/>
  <c r="D943"/>
  <c r="D959"/>
  <c r="D975"/>
  <c r="D992"/>
  <c r="D1024"/>
  <c r="H1040"/>
  <c r="H1056"/>
  <c r="H1072"/>
  <c r="H1088"/>
  <c r="H1104"/>
  <c r="H1120"/>
  <c r="H1136"/>
  <c r="H1152"/>
  <c r="H1168"/>
  <c r="H1184"/>
  <c r="H1200"/>
  <c r="H1216"/>
  <c r="H1232"/>
  <c r="H1248"/>
  <c r="H1264"/>
  <c r="H1280"/>
  <c r="H1296"/>
  <c r="H1312"/>
  <c r="H1328"/>
  <c r="H1344"/>
  <c r="H1360"/>
  <c r="H1376"/>
  <c r="H1392"/>
  <c r="H1408"/>
  <c r="H1424"/>
  <c r="H1440"/>
  <c r="H1456"/>
  <c r="F1011"/>
  <c r="E1034"/>
  <c r="E1050"/>
  <c r="E1066"/>
  <c r="E1082"/>
  <c r="E1098"/>
  <c r="E1114"/>
  <c r="E1130"/>
  <c r="E1146"/>
  <c r="E1162"/>
  <c r="E1178"/>
  <c r="E1194"/>
  <c r="G1210"/>
  <c r="L1234"/>
  <c r="E1268"/>
  <c r="J422"/>
  <c r="J438"/>
  <c r="J454"/>
  <c r="J470"/>
  <c r="J486"/>
  <c r="J502"/>
  <c r="J518"/>
  <c r="L262"/>
  <c r="L278"/>
  <c r="L294"/>
  <c r="L310"/>
  <c r="L326"/>
  <c r="L342"/>
  <c r="L358"/>
  <c r="L374"/>
  <c r="L390"/>
  <c r="L406"/>
  <c r="L422"/>
  <c r="L438"/>
  <c r="L454"/>
  <c r="L470"/>
  <c r="L486"/>
  <c r="L502"/>
  <c r="L526"/>
  <c r="L542"/>
  <c r="L558"/>
  <c r="L574"/>
  <c r="L590"/>
  <c r="L606"/>
  <c r="K101"/>
  <c r="K229"/>
  <c r="K357"/>
  <c r="K485"/>
  <c r="K613"/>
  <c r="K106"/>
  <c r="K234"/>
  <c r="K362"/>
  <c r="K490"/>
  <c r="K671"/>
  <c r="K799"/>
  <c r="K927"/>
  <c r="K1055"/>
  <c r="K1183"/>
  <c r="K129"/>
  <c r="K257"/>
  <c r="K385"/>
  <c r="K513"/>
  <c r="K6"/>
  <c r="K134"/>
  <c r="K262"/>
  <c r="K390"/>
  <c r="K518"/>
  <c r="K699"/>
  <c r="K827"/>
  <c r="K955"/>
  <c r="K1083"/>
  <c r="K1215"/>
  <c r="K1343"/>
  <c r="K548"/>
  <c r="K720"/>
  <c r="K848"/>
  <c r="K976"/>
  <c r="K1104"/>
  <c r="K1232"/>
  <c r="K1360"/>
  <c r="L2"/>
  <c r="L19"/>
  <c r="L35"/>
  <c r="L51"/>
  <c r="L67"/>
  <c r="L83"/>
  <c r="L99"/>
  <c r="L115"/>
  <c r="L131"/>
  <c r="L147"/>
  <c r="L163"/>
  <c r="L179"/>
  <c r="L195"/>
  <c r="L211"/>
  <c r="L227"/>
  <c r="L243"/>
  <c r="H5"/>
  <c r="H21"/>
  <c r="H37"/>
  <c r="K93"/>
  <c r="K221"/>
  <c r="K349"/>
  <c r="K477"/>
  <c r="K605"/>
  <c r="K98"/>
  <c r="K226"/>
  <c r="K354"/>
  <c r="K482"/>
  <c r="K663"/>
  <c r="K791"/>
  <c r="K919"/>
  <c r="K1047"/>
  <c r="K1175"/>
  <c r="K121"/>
  <c r="K249"/>
  <c r="K377"/>
  <c r="K505"/>
  <c r="K633"/>
  <c r="K126"/>
  <c r="K254"/>
  <c r="K382"/>
  <c r="K510"/>
  <c r="K691"/>
  <c r="K819"/>
  <c r="K947"/>
  <c r="K1075"/>
  <c r="K1207"/>
  <c r="K1335"/>
  <c r="K532"/>
  <c r="K712"/>
  <c r="K840"/>
  <c r="K968"/>
  <c r="K1096"/>
  <c r="K1224"/>
  <c r="K1352"/>
  <c r="F4"/>
  <c r="L18"/>
  <c r="L34"/>
  <c r="L50"/>
  <c r="L66"/>
  <c r="L82"/>
  <c r="L98"/>
  <c r="L114"/>
  <c r="L130"/>
  <c r="L146"/>
  <c r="L162"/>
  <c r="L178"/>
  <c r="L194"/>
  <c r="L210"/>
  <c r="L226"/>
  <c r="L242"/>
  <c r="E4"/>
  <c r="H20"/>
  <c r="H36"/>
  <c r="H52"/>
  <c r="H61"/>
  <c r="H77"/>
  <c r="H93"/>
  <c r="H109"/>
  <c r="K1275"/>
  <c r="K1403"/>
  <c r="K652"/>
  <c r="K780"/>
  <c r="K908"/>
  <c r="K1036"/>
  <c r="K1164"/>
  <c r="K1292"/>
  <c r="K1420"/>
  <c r="G11"/>
  <c r="G27"/>
  <c r="G43"/>
  <c r="G59"/>
  <c r="G75"/>
  <c r="G91"/>
  <c r="G107"/>
  <c r="G123"/>
  <c r="G139"/>
  <c r="G155"/>
  <c r="G171"/>
  <c r="G187"/>
  <c r="G203"/>
  <c r="G219"/>
  <c r="G235"/>
  <c r="G251"/>
  <c r="D13"/>
  <c r="D29"/>
  <c r="D45"/>
  <c r="D61"/>
  <c r="D77"/>
  <c r="D93"/>
  <c r="D110"/>
  <c r="D128"/>
  <c r="D144"/>
  <c r="D160"/>
  <c r="D176"/>
  <c r="D192"/>
  <c r="D208"/>
  <c r="D224"/>
  <c r="D240"/>
  <c r="J264"/>
  <c r="J280"/>
  <c r="J296"/>
  <c r="J312"/>
  <c r="J328"/>
  <c r="J344"/>
  <c r="J360"/>
  <c r="J376"/>
  <c r="J392"/>
  <c r="J408"/>
  <c r="K107"/>
  <c r="K235"/>
  <c r="K363"/>
  <c r="K491"/>
  <c r="K619"/>
  <c r="K112"/>
  <c r="K240"/>
  <c r="K368"/>
  <c r="K496"/>
  <c r="K677"/>
  <c r="K805"/>
  <c r="K933"/>
  <c r="K1061"/>
  <c r="K1189"/>
  <c r="K1317"/>
  <c r="K1445"/>
  <c r="K694"/>
  <c r="K822"/>
  <c r="K950"/>
  <c r="K1078"/>
  <c r="K1206"/>
  <c r="K1334"/>
  <c r="D2"/>
  <c r="I16"/>
  <c r="I32"/>
  <c r="I48"/>
  <c r="I64"/>
  <c r="I80"/>
  <c r="I96"/>
  <c r="I112"/>
  <c r="I128"/>
  <c r="I144"/>
  <c r="I160"/>
  <c r="I176"/>
  <c r="I192"/>
  <c r="I208"/>
  <c r="I224"/>
  <c r="I240"/>
  <c r="I256"/>
  <c r="F18"/>
  <c r="F34"/>
  <c r="F50"/>
  <c r="F66"/>
  <c r="F82"/>
  <c r="F98"/>
  <c r="D109"/>
  <c r="H127"/>
  <c r="H143"/>
  <c r="H159"/>
  <c r="H175"/>
  <c r="H191"/>
  <c r="H207"/>
  <c r="H223"/>
  <c r="H239"/>
  <c r="F264"/>
  <c r="F280"/>
  <c r="F296"/>
  <c r="F312"/>
  <c r="F328"/>
  <c r="F344"/>
  <c r="F360"/>
  <c r="F376"/>
  <c r="F392"/>
  <c r="F408"/>
  <c r="K103"/>
  <c r="K231"/>
  <c r="K359"/>
  <c r="K487"/>
  <c r="K615"/>
  <c r="K108"/>
  <c r="K236"/>
  <c r="H62"/>
  <c r="H78"/>
  <c r="H94"/>
  <c r="H110"/>
  <c r="K1283"/>
  <c r="K1411"/>
  <c r="K660"/>
  <c r="K788"/>
  <c r="K916"/>
  <c r="K1044"/>
  <c r="K1172"/>
  <c r="K1300"/>
  <c r="K1428"/>
  <c r="G12"/>
  <c r="G28"/>
  <c r="G44"/>
  <c r="G60"/>
  <c r="G76"/>
  <c r="G92"/>
  <c r="G108"/>
  <c r="G124"/>
  <c r="G140"/>
  <c r="G156"/>
  <c r="G172"/>
  <c r="G188"/>
  <c r="G204"/>
  <c r="G220"/>
  <c r="G236"/>
  <c r="G252"/>
  <c r="D14"/>
  <c r="D30"/>
  <c r="D46"/>
  <c r="D62"/>
  <c r="D78"/>
  <c r="D94"/>
  <c r="D112"/>
  <c r="D129"/>
  <c r="D145"/>
  <c r="D161"/>
  <c r="D177"/>
  <c r="D193"/>
  <c r="D209"/>
  <c r="D225"/>
  <c r="J241"/>
  <c r="J265"/>
  <c r="J281"/>
  <c r="J297"/>
  <c r="J313"/>
  <c r="J329"/>
  <c r="J345"/>
  <c r="J361"/>
  <c r="J377"/>
  <c r="J393"/>
  <c r="J409"/>
  <c r="K115"/>
  <c r="K243"/>
  <c r="K371"/>
  <c r="K499"/>
  <c r="K627"/>
  <c r="K120"/>
  <c r="K248"/>
  <c r="K376"/>
  <c r="K504"/>
  <c r="K685"/>
  <c r="K813"/>
  <c r="K941"/>
  <c r="K1069"/>
  <c r="K1197"/>
  <c r="K1325"/>
  <c r="K1453"/>
  <c r="K702"/>
  <c r="K830"/>
  <c r="K958"/>
  <c r="K1086"/>
  <c r="K1214"/>
  <c r="K1342"/>
  <c r="D3"/>
  <c r="I17"/>
  <c r="I33"/>
  <c r="I49"/>
  <c r="I65"/>
  <c r="I81"/>
  <c r="I97"/>
  <c r="I113"/>
  <c r="I129"/>
  <c r="I145"/>
  <c r="I161"/>
  <c r="I177"/>
  <c r="I193"/>
  <c r="I209"/>
  <c r="I225"/>
  <c r="I241"/>
  <c r="I257"/>
  <c r="F19"/>
  <c r="F35"/>
  <c r="F51"/>
  <c r="F67"/>
  <c r="F83"/>
  <c r="F99"/>
  <c r="D111"/>
  <c r="H128"/>
  <c r="H144"/>
  <c r="H160"/>
  <c r="H176"/>
  <c r="H192"/>
  <c r="H208"/>
  <c r="H224"/>
  <c r="J240"/>
  <c r="F265"/>
  <c r="F281"/>
  <c r="F297"/>
  <c r="F313"/>
  <c r="F329"/>
  <c r="F345"/>
  <c r="F361"/>
  <c r="F377"/>
  <c r="F393"/>
  <c r="F409"/>
  <c r="K111"/>
  <c r="K239"/>
  <c r="K367"/>
  <c r="K495"/>
  <c r="K623"/>
  <c r="K116"/>
  <c r="K244"/>
  <c r="K372"/>
  <c r="K500"/>
  <c r="K681"/>
  <c r="K476"/>
  <c r="K745"/>
  <c r="K873"/>
  <c r="K1001"/>
  <c r="K1129"/>
  <c r="K1257"/>
  <c r="K1385"/>
  <c r="K632"/>
  <c r="K762"/>
  <c r="K890"/>
  <c r="K1018"/>
  <c r="K1146"/>
  <c r="K1274"/>
  <c r="K1402"/>
  <c r="E9"/>
  <c r="E25"/>
  <c r="E41"/>
  <c r="E57"/>
  <c r="E73"/>
  <c r="E89"/>
  <c r="E105"/>
  <c r="E121"/>
  <c r="E137"/>
  <c r="E153"/>
  <c r="E169"/>
  <c r="E185"/>
  <c r="E201"/>
  <c r="E217"/>
  <c r="E233"/>
  <c r="E249"/>
  <c r="J10"/>
  <c r="J26"/>
  <c r="J42"/>
  <c r="J58"/>
  <c r="J74"/>
  <c r="J90"/>
  <c r="J116"/>
  <c r="J132"/>
  <c r="J148"/>
  <c r="J164"/>
  <c r="J180"/>
  <c r="J196"/>
  <c r="J212"/>
  <c r="J228"/>
  <c r="F249"/>
  <c r="H269"/>
  <c r="H285"/>
  <c r="H301"/>
  <c r="H317"/>
  <c r="H333"/>
  <c r="H349"/>
  <c r="H365"/>
  <c r="H381"/>
  <c r="H397"/>
  <c r="H413"/>
  <c r="H428"/>
  <c r="H444"/>
  <c r="H460"/>
  <c r="H476"/>
  <c r="H492"/>
  <c r="H508"/>
  <c r="H247"/>
  <c r="I268"/>
  <c r="I284"/>
  <c r="I300"/>
  <c r="I316"/>
  <c r="I332"/>
  <c r="I348"/>
  <c r="I364"/>
  <c r="I380"/>
  <c r="I396"/>
  <c r="I412"/>
  <c r="I428"/>
  <c r="I444"/>
  <c r="I460"/>
  <c r="I476"/>
  <c r="I492"/>
  <c r="G512"/>
  <c r="I532"/>
  <c r="I548"/>
  <c r="I564"/>
  <c r="I580"/>
  <c r="I596"/>
  <c r="I612"/>
  <c r="I628"/>
  <c r="I644"/>
  <c r="I660"/>
  <c r="I676"/>
  <c r="I692"/>
  <c r="I708"/>
  <c r="I724"/>
  <c r="I740"/>
  <c r="I756"/>
  <c r="I772"/>
  <c r="I788"/>
  <c r="J100"/>
  <c r="F123"/>
  <c r="F139"/>
  <c r="F155"/>
  <c r="F171"/>
  <c r="F187"/>
  <c r="F203"/>
  <c r="F219"/>
  <c r="F235"/>
  <c r="D260"/>
  <c r="D276"/>
  <c r="D292"/>
  <c r="D308"/>
  <c r="D324"/>
  <c r="D340"/>
  <c r="D356"/>
  <c r="D372"/>
  <c r="D388"/>
  <c r="D404"/>
  <c r="D419"/>
  <c r="D435"/>
  <c r="D451"/>
  <c r="D467"/>
  <c r="D483"/>
  <c r="D499"/>
  <c r="D515"/>
  <c r="E259"/>
  <c r="E275"/>
  <c r="E291"/>
  <c r="E307"/>
  <c r="E323"/>
  <c r="E339"/>
  <c r="E355"/>
  <c r="K460"/>
  <c r="K737"/>
  <c r="K865"/>
  <c r="K993"/>
  <c r="K1121"/>
  <c r="K1249"/>
  <c r="K1377"/>
  <c r="K616"/>
  <c r="K754"/>
  <c r="K882"/>
  <c r="K1010"/>
  <c r="K1138"/>
  <c r="K1266"/>
  <c r="K1394"/>
  <c r="E8"/>
  <c r="E24"/>
  <c r="E40"/>
  <c r="E56"/>
  <c r="E72"/>
  <c r="E88"/>
  <c r="E104"/>
  <c r="E120"/>
  <c r="E136"/>
  <c r="E152"/>
  <c r="E168"/>
  <c r="E184"/>
  <c r="E200"/>
  <c r="E216"/>
  <c r="E232"/>
  <c r="E248"/>
  <c r="J9"/>
  <c r="J25"/>
  <c r="J41"/>
  <c r="J57"/>
  <c r="J73"/>
  <c r="J89"/>
  <c r="J115"/>
  <c r="J131"/>
  <c r="J147"/>
  <c r="J163"/>
  <c r="J179"/>
  <c r="J195"/>
  <c r="J211"/>
  <c r="J227"/>
  <c r="F247"/>
  <c r="H268"/>
  <c r="H284"/>
  <c r="H300"/>
  <c r="H316"/>
  <c r="H332"/>
  <c r="H348"/>
  <c r="H364"/>
  <c r="H380"/>
  <c r="H396"/>
  <c r="H412"/>
  <c r="H427"/>
  <c r="H443"/>
  <c r="H459"/>
  <c r="H475"/>
  <c r="H491"/>
  <c r="H507"/>
  <c r="H245"/>
  <c r="I267"/>
  <c r="I283"/>
  <c r="I299"/>
  <c r="I315"/>
  <c r="I331"/>
  <c r="I347"/>
  <c r="I363"/>
  <c r="I379"/>
  <c r="I395"/>
  <c r="I411"/>
  <c r="I427"/>
  <c r="I443"/>
  <c r="I459"/>
  <c r="I475"/>
  <c r="I491"/>
  <c r="G510"/>
  <c r="I531"/>
  <c r="I547"/>
  <c r="I563"/>
  <c r="I579"/>
  <c r="I595"/>
  <c r="I611"/>
  <c r="I627"/>
  <c r="I643"/>
  <c r="I659"/>
  <c r="I675"/>
  <c r="I691"/>
  <c r="I707"/>
  <c r="I723"/>
  <c r="I739"/>
  <c r="I755"/>
  <c r="I771"/>
  <c r="I787"/>
  <c r="J98"/>
  <c r="F122"/>
  <c r="F138"/>
  <c r="F154"/>
  <c r="F170"/>
  <c r="F186"/>
  <c r="F202"/>
  <c r="F218"/>
  <c r="F234"/>
  <c r="D259"/>
  <c r="D275"/>
  <c r="D291"/>
  <c r="D307"/>
  <c r="D323"/>
  <c r="D339"/>
  <c r="D355"/>
  <c r="D371"/>
  <c r="D387"/>
  <c r="D403"/>
  <c r="D418"/>
  <c r="D434"/>
  <c r="D450"/>
  <c r="D466"/>
  <c r="D482"/>
  <c r="D498"/>
  <c r="D514"/>
  <c r="E258"/>
  <c r="E274"/>
  <c r="E290"/>
  <c r="E306"/>
  <c r="E322"/>
  <c r="E338"/>
  <c r="E354"/>
  <c r="E370"/>
  <c r="E386"/>
  <c r="E402"/>
  <c r="E418"/>
  <c r="K149"/>
  <c r="K546"/>
  <c r="K433"/>
  <c r="K875"/>
  <c r="K1024"/>
  <c r="L73"/>
  <c r="L201"/>
  <c r="K269"/>
  <c r="K711"/>
  <c r="K553"/>
  <c r="K995"/>
  <c r="K1144"/>
  <c r="L88"/>
  <c r="L216"/>
  <c r="H83"/>
  <c r="K1084"/>
  <c r="G81"/>
  <c r="G209"/>
  <c r="D83"/>
  <c r="D214"/>
  <c r="J350"/>
  <c r="K539"/>
  <c r="K981"/>
  <c r="K1126"/>
  <c r="I86"/>
  <c r="I214"/>
  <c r="F88"/>
  <c r="H213"/>
  <c r="F350"/>
  <c r="K535"/>
  <c r="K1331"/>
  <c r="J3"/>
  <c r="G130"/>
  <c r="E3"/>
  <c r="D135"/>
  <c r="J271"/>
  <c r="J399"/>
  <c r="K296"/>
  <c r="K1373"/>
  <c r="I7"/>
  <c r="I135"/>
  <c r="F9"/>
  <c r="H134"/>
  <c r="F271"/>
  <c r="F399"/>
  <c r="K292"/>
  <c r="K1177"/>
  <c r="K874"/>
  <c r="K1386"/>
  <c r="E55"/>
  <c r="E119"/>
  <c r="E183"/>
  <c r="E247"/>
  <c r="J56"/>
  <c r="J130"/>
  <c r="J194"/>
  <c r="H267"/>
  <c r="H331"/>
  <c r="H395"/>
  <c r="H458"/>
  <c r="H243"/>
  <c r="I314"/>
  <c r="I378"/>
  <c r="I442"/>
  <c r="G508"/>
  <c r="I578"/>
  <c r="I642"/>
  <c r="I706"/>
  <c r="I770"/>
  <c r="F137"/>
  <c r="F201"/>
  <c r="D274"/>
  <c r="D338"/>
  <c r="D402"/>
  <c r="D465"/>
  <c r="H256"/>
  <c r="E321"/>
  <c r="K721"/>
  <c r="K1233"/>
  <c r="K866"/>
  <c r="K1378"/>
  <c r="E54"/>
  <c r="E118"/>
  <c r="E182"/>
  <c r="E246"/>
  <c r="J55"/>
  <c r="J129"/>
  <c r="J193"/>
  <c r="H266"/>
  <c r="H330"/>
  <c r="H394"/>
  <c r="H457"/>
  <c r="H241"/>
  <c r="I313"/>
  <c r="I377"/>
  <c r="I441"/>
  <c r="G506"/>
  <c r="I577"/>
  <c r="I641"/>
  <c r="I705"/>
  <c r="I769"/>
  <c r="F136"/>
  <c r="F200"/>
  <c r="D273"/>
  <c r="D337"/>
  <c r="D401"/>
  <c r="D460"/>
  <c r="D500"/>
  <c r="E272"/>
  <c r="E316"/>
  <c r="E356"/>
  <c r="E400"/>
  <c r="E365"/>
  <c r="E443"/>
  <c r="E479"/>
  <c r="G517"/>
  <c r="E551"/>
  <c r="E583"/>
  <c r="E615"/>
  <c r="E647"/>
  <c r="E679"/>
  <c r="E711"/>
  <c r="E743"/>
  <c r="E775"/>
  <c r="E807"/>
  <c r="E839"/>
  <c r="E871"/>
  <c r="I864"/>
  <c r="E900"/>
  <c r="E932"/>
  <c r="E964"/>
  <c r="E996"/>
  <c r="E511"/>
  <c r="D548"/>
  <c r="D580"/>
  <c r="D612"/>
  <c r="D644"/>
  <c r="D676"/>
  <c r="D708"/>
  <c r="D740"/>
  <c r="D772"/>
  <c r="D804"/>
  <c r="D836"/>
  <c r="D868"/>
  <c r="D900"/>
  <c r="D932"/>
  <c r="D964"/>
  <c r="D1002"/>
  <c r="H1045"/>
  <c r="H1077"/>
  <c r="H1109"/>
  <c r="H1141"/>
  <c r="H1173"/>
  <c r="H1205"/>
  <c r="H1237"/>
  <c r="H1269"/>
  <c r="H1301"/>
  <c r="H1333"/>
  <c r="H1365"/>
  <c r="H1397"/>
  <c r="H1429"/>
  <c r="H1461"/>
  <c r="E1039"/>
  <c r="E1071"/>
  <c r="E1103"/>
  <c r="E1135"/>
  <c r="E1167"/>
  <c r="G1199"/>
  <c r="E1244"/>
  <c r="J427"/>
  <c r="J459"/>
  <c r="J491"/>
  <c r="D246"/>
  <c r="L283"/>
  <c r="L315"/>
  <c r="L347"/>
  <c r="L379"/>
  <c r="L411"/>
  <c r="L443"/>
  <c r="L475"/>
  <c r="L510"/>
  <c r="L547"/>
  <c r="L579"/>
  <c r="L611"/>
  <c r="L643"/>
  <c r="L675"/>
  <c r="L707"/>
  <c r="L739"/>
  <c r="L771"/>
  <c r="I853"/>
  <c r="I894"/>
  <c r="I926"/>
  <c r="I958"/>
  <c r="I990"/>
  <c r="I1022"/>
  <c r="H542"/>
  <c r="H574"/>
  <c r="H606"/>
  <c r="H638"/>
  <c r="H670"/>
  <c r="H702"/>
  <c r="H734"/>
  <c r="H766"/>
  <c r="H798"/>
  <c r="H830"/>
  <c r="H862"/>
  <c r="H894"/>
  <c r="H926"/>
  <c r="H958"/>
  <c r="D991"/>
  <c r="D1040"/>
  <c r="D1072"/>
  <c r="D1104"/>
  <c r="D1136"/>
  <c r="D1168"/>
  <c r="D1200"/>
  <c r="D1232"/>
  <c r="D1264"/>
  <c r="D1296"/>
  <c r="D1328"/>
  <c r="D1360"/>
  <c r="D1392"/>
  <c r="D1424"/>
  <c r="D1456"/>
  <c r="I1033"/>
  <c r="I1065"/>
  <c r="I1097"/>
  <c r="I1129"/>
  <c r="I1161"/>
  <c r="I1193"/>
  <c r="L1233"/>
  <c r="F422"/>
  <c r="F454"/>
  <c r="F486"/>
  <c r="F518"/>
  <c r="G278"/>
  <c r="G310"/>
  <c r="G342"/>
  <c r="G374"/>
  <c r="G402"/>
  <c r="G422"/>
  <c r="E387"/>
  <c r="E419"/>
  <c r="E446"/>
  <c r="E462"/>
  <c r="E478"/>
  <c r="E494"/>
  <c r="G515"/>
  <c r="E534"/>
  <c r="E550"/>
  <c r="E566"/>
  <c r="E582"/>
  <c r="E598"/>
  <c r="E614"/>
  <c r="E630"/>
  <c r="E646"/>
  <c r="E662"/>
  <c r="E678"/>
  <c r="E694"/>
  <c r="E710"/>
  <c r="E726"/>
  <c r="E742"/>
  <c r="E758"/>
  <c r="E774"/>
  <c r="E790"/>
  <c r="E806"/>
  <c r="E822"/>
  <c r="E838"/>
  <c r="E854"/>
  <c r="E870"/>
  <c r="I830"/>
  <c r="I862"/>
  <c r="E883"/>
  <c r="E899"/>
  <c r="E915"/>
  <c r="E931"/>
  <c r="E947"/>
  <c r="E963"/>
  <c r="E979"/>
  <c r="E995"/>
  <c r="E1011"/>
  <c r="E509"/>
  <c r="D531"/>
  <c r="D547"/>
  <c r="D563"/>
  <c r="D579"/>
  <c r="D595"/>
  <c r="D611"/>
  <c r="D627"/>
  <c r="D643"/>
  <c r="D659"/>
  <c r="D675"/>
  <c r="D691"/>
  <c r="D707"/>
  <c r="D723"/>
  <c r="D739"/>
  <c r="D755"/>
  <c r="D771"/>
  <c r="D787"/>
  <c r="D803"/>
  <c r="D819"/>
  <c r="D835"/>
  <c r="D851"/>
  <c r="D867"/>
  <c r="D883"/>
  <c r="D899"/>
  <c r="D915"/>
  <c r="D931"/>
  <c r="D947"/>
  <c r="D963"/>
  <c r="D979"/>
  <c r="D1000"/>
  <c r="H1028"/>
  <c r="H1044"/>
  <c r="H1060"/>
  <c r="H1076"/>
  <c r="H1092"/>
  <c r="H1108"/>
  <c r="H1124"/>
  <c r="H1140"/>
  <c r="H1156"/>
  <c r="H1172"/>
  <c r="H1188"/>
  <c r="H1204"/>
  <c r="H1220"/>
  <c r="H1236"/>
  <c r="H1252"/>
  <c r="H1268"/>
  <c r="H1284"/>
  <c r="H1300"/>
  <c r="H1316"/>
  <c r="H1332"/>
  <c r="H1348"/>
  <c r="H1364"/>
  <c r="H1380"/>
  <c r="H1396"/>
  <c r="H1412"/>
  <c r="H1428"/>
  <c r="H1444"/>
  <c r="H1460"/>
  <c r="F1019"/>
  <c r="E1038"/>
  <c r="E1054"/>
  <c r="E1070"/>
  <c r="E1086"/>
  <c r="E1102"/>
  <c r="E1118"/>
  <c r="E1134"/>
  <c r="E1150"/>
  <c r="E1166"/>
  <c r="E1182"/>
  <c r="G1198"/>
  <c r="I1214"/>
  <c r="G1242"/>
  <c r="L1275"/>
  <c r="J426"/>
  <c r="J442"/>
  <c r="J458"/>
  <c r="J474"/>
  <c r="J490"/>
  <c r="J506"/>
  <c r="D244"/>
  <c r="L266"/>
  <c r="L282"/>
  <c r="L298"/>
  <c r="L314"/>
  <c r="L330"/>
  <c r="L346"/>
  <c r="L362"/>
  <c r="L378"/>
  <c r="L394"/>
  <c r="L410"/>
  <c r="L426"/>
  <c r="L442"/>
  <c r="L458"/>
  <c r="L474"/>
  <c r="L490"/>
  <c r="L508"/>
  <c r="L530"/>
  <c r="L546"/>
  <c r="L562"/>
  <c r="L578"/>
  <c r="L594"/>
  <c r="K5"/>
  <c r="K133"/>
  <c r="K261"/>
  <c r="K389"/>
  <c r="K517"/>
  <c r="K10"/>
  <c r="K138"/>
  <c r="K266"/>
  <c r="K394"/>
  <c r="K522"/>
  <c r="K703"/>
  <c r="K831"/>
  <c r="K959"/>
  <c r="K1087"/>
  <c r="K33"/>
  <c r="K161"/>
  <c r="K289"/>
  <c r="K417"/>
  <c r="K545"/>
  <c r="K38"/>
  <c r="K166"/>
  <c r="K294"/>
  <c r="K422"/>
  <c r="K570"/>
  <c r="K731"/>
  <c r="K859"/>
  <c r="K987"/>
  <c r="K1115"/>
  <c r="K1247"/>
  <c r="K1375"/>
  <c r="K612"/>
  <c r="K752"/>
  <c r="K880"/>
  <c r="K1008"/>
  <c r="K1136"/>
  <c r="K1264"/>
  <c r="K1392"/>
  <c r="L7"/>
  <c r="L23"/>
  <c r="L39"/>
  <c r="L55"/>
  <c r="L71"/>
  <c r="L87"/>
  <c r="L103"/>
  <c r="L119"/>
  <c r="L135"/>
  <c r="L151"/>
  <c r="L167"/>
  <c r="L183"/>
  <c r="L199"/>
  <c r="L215"/>
  <c r="L231"/>
  <c r="L247"/>
  <c r="H9"/>
  <c r="H25"/>
  <c r="H41"/>
  <c r="K125"/>
  <c r="K253"/>
  <c r="K381"/>
  <c r="K509"/>
  <c r="K2"/>
  <c r="K130"/>
  <c r="K258"/>
  <c r="K386"/>
  <c r="K514"/>
  <c r="K695"/>
  <c r="K823"/>
  <c r="K951"/>
  <c r="K1079"/>
  <c r="K25"/>
  <c r="K153"/>
  <c r="K281"/>
  <c r="K409"/>
  <c r="K537"/>
  <c r="K30"/>
  <c r="K158"/>
  <c r="K286"/>
  <c r="K414"/>
  <c r="K554"/>
  <c r="K723"/>
  <c r="K851"/>
  <c r="K979"/>
  <c r="K1107"/>
  <c r="K1239"/>
  <c r="K1367"/>
  <c r="K596"/>
  <c r="K744"/>
  <c r="K872"/>
  <c r="K1000"/>
  <c r="K1128"/>
  <c r="K1256"/>
  <c r="K1384"/>
  <c r="L6"/>
  <c r="L22"/>
  <c r="L38"/>
  <c r="L54"/>
  <c r="L70"/>
  <c r="L86"/>
  <c r="L102"/>
  <c r="L118"/>
  <c r="L134"/>
  <c r="L150"/>
  <c r="L166"/>
  <c r="L182"/>
  <c r="L198"/>
  <c r="L214"/>
  <c r="L230"/>
  <c r="L246"/>
  <c r="H8"/>
  <c r="H24"/>
  <c r="H40"/>
  <c r="H56"/>
  <c r="H65"/>
  <c r="H81"/>
  <c r="H97"/>
  <c r="H113"/>
  <c r="K1307"/>
  <c r="K1435"/>
  <c r="K684"/>
  <c r="K812"/>
  <c r="K940"/>
  <c r="K1068"/>
  <c r="K1196"/>
  <c r="K1324"/>
  <c r="K1452"/>
  <c r="G15"/>
  <c r="G31"/>
  <c r="G47"/>
  <c r="G63"/>
  <c r="G79"/>
  <c r="G95"/>
  <c r="G111"/>
  <c r="G127"/>
  <c r="G143"/>
  <c r="G159"/>
  <c r="G175"/>
  <c r="G191"/>
  <c r="G207"/>
  <c r="G223"/>
  <c r="G239"/>
  <c r="G255"/>
  <c r="D17"/>
  <c r="D33"/>
  <c r="D49"/>
  <c r="D65"/>
  <c r="D81"/>
  <c r="D97"/>
  <c r="D116"/>
  <c r="D132"/>
  <c r="D148"/>
  <c r="D164"/>
  <c r="D180"/>
  <c r="D196"/>
  <c r="D212"/>
  <c r="D228"/>
  <c r="J247"/>
  <c r="J268"/>
  <c r="J284"/>
  <c r="J300"/>
  <c r="J316"/>
  <c r="J332"/>
  <c r="J348"/>
  <c r="J364"/>
  <c r="J380"/>
  <c r="J396"/>
  <c r="K11"/>
  <c r="K139"/>
  <c r="K267"/>
  <c r="K395"/>
  <c r="K523"/>
  <c r="K16"/>
  <c r="K144"/>
  <c r="K272"/>
  <c r="K400"/>
  <c r="K528"/>
  <c r="K709"/>
  <c r="K837"/>
  <c r="K965"/>
  <c r="K1093"/>
  <c r="K1221"/>
  <c r="K1349"/>
  <c r="K560"/>
  <c r="K726"/>
  <c r="K854"/>
  <c r="K982"/>
  <c r="K1110"/>
  <c r="K1238"/>
  <c r="K1366"/>
  <c r="G4"/>
  <c r="I20"/>
  <c r="I36"/>
  <c r="I52"/>
  <c r="I68"/>
  <c r="I84"/>
  <c r="I100"/>
  <c r="I116"/>
  <c r="I132"/>
  <c r="I148"/>
  <c r="I164"/>
  <c r="I180"/>
  <c r="I196"/>
  <c r="I212"/>
  <c r="I228"/>
  <c r="I244"/>
  <c r="F6"/>
  <c r="F22"/>
  <c r="F38"/>
  <c r="F54"/>
  <c r="F70"/>
  <c r="F86"/>
  <c r="F102"/>
  <c r="H115"/>
  <c r="H131"/>
  <c r="H147"/>
  <c r="H163"/>
  <c r="H179"/>
  <c r="H195"/>
  <c r="H211"/>
  <c r="H227"/>
  <c r="J246"/>
  <c r="F268"/>
  <c r="F284"/>
  <c r="F300"/>
  <c r="F316"/>
  <c r="F332"/>
  <c r="F348"/>
  <c r="F364"/>
  <c r="F380"/>
  <c r="F396"/>
  <c r="K7"/>
  <c r="K135"/>
  <c r="K263"/>
  <c r="K391"/>
  <c r="K519"/>
  <c r="K12"/>
  <c r="K140"/>
  <c r="H43"/>
  <c r="H66"/>
  <c r="H82"/>
  <c r="H98"/>
  <c r="K1187"/>
  <c r="K1315"/>
  <c r="K1443"/>
  <c r="K692"/>
  <c r="K820"/>
  <c r="K948"/>
  <c r="K1076"/>
  <c r="K1204"/>
  <c r="K1332"/>
  <c r="K1460"/>
  <c r="G16"/>
  <c r="G32"/>
  <c r="G48"/>
  <c r="G64"/>
  <c r="G80"/>
  <c r="G96"/>
  <c r="G112"/>
  <c r="G128"/>
  <c r="G144"/>
  <c r="G160"/>
  <c r="G176"/>
  <c r="G192"/>
  <c r="G208"/>
  <c r="G224"/>
  <c r="G240"/>
  <c r="G256"/>
  <c r="D18"/>
  <c r="D34"/>
  <c r="D50"/>
  <c r="D66"/>
  <c r="D82"/>
  <c r="D98"/>
  <c r="D117"/>
  <c r="D133"/>
  <c r="D149"/>
  <c r="D165"/>
  <c r="D181"/>
  <c r="D197"/>
  <c r="D213"/>
  <c r="D229"/>
  <c r="J249"/>
  <c r="J269"/>
  <c r="J285"/>
  <c r="J301"/>
  <c r="J317"/>
  <c r="J333"/>
  <c r="J349"/>
  <c r="J365"/>
  <c r="J381"/>
  <c r="J397"/>
  <c r="K19"/>
  <c r="K147"/>
  <c r="K275"/>
  <c r="K403"/>
  <c r="K531"/>
  <c r="K24"/>
  <c r="K152"/>
  <c r="K280"/>
  <c r="K408"/>
  <c r="K542"/>
  <c r="K717"/>
  <c r="K845"/>
  <c r="K973"/>
  <c r="K1101"/>
  <c r="K1229"/>
  <c r="K1357"/>
  <c r="K576"/>
  <c r="K734"/>
  <c r="K862"/>
  <c r="K990"/>
  <c r="K1118"/>
  <c r="K1246"/>
  <c r="K1374"/>
  <c r="I5"/>
  <c r="I21"/>
  <c r="I37"/>
  <c r="I53"/>
  <c r="I69"/>
  <c r="I85"/>
  <c r="I101"/>
  <c r="I117"/>
  <c r="I133"/>
  <c r="I149"/>
  <c r="I165"/>
  <c r="I181"/>
  <c r="I197"/>
  <c r="I213"/>
  <c r="I229"/>
  <c r="I245"/>
  <c r="F7"/>
  <c r="F23"/>
  <c r="F39"/>
  <c r="F55"/>
  <c r="F71"/>
  <c r="F87"/>
  <c r="F103"/>
  <c r="H116"/>
  <c r="H132"/>
  <c r="H148"/>
  <c r="H164"/>
  <c r="H180"/>
  <c r="H196"/>
  <c r="H212"/>
  <c r="H228"/>
  <c r="J248"/>
  <c r="F269"/>
  <c r="F285"/>
  <c r="F301"/>
  <c r="F317"/>
  <c r="F333"/>
  <c r="F349"/>
  <c r="F365"/>
  <c r="F381"/>
  <c r="F397"/>
  <c r="K15"/>
  <c r="K143"/>
  <c r="K271"/>
  <c r="K399"/>
  <c r="K527"/>
  <c r="K20"/>
  <c r="K148"/>
  <c r="K276"/>
  <c r="K404"/>
  <c r="K534"/>
  <c r="K284"/>
  <c r="K550"/>
  <c r="K777"/>
  <c r="K905"/>
  <c r="K1033"/>
  <c r="K1161"/>
  <c r="K1289"/>
  <c r="K1417"/>
  <c r="K666"/>
  <c r="K794"/>
  <c r="K922"/>
  <c r="K1050"/>
  <c r="K1178"/>
  <c r="K1306"/>
  <c r="K1434"/>
  <c r="E13"/>
  <c r="E29"/>
  <c r="E45"/>
  <c r="E61"/>
  <c r="E77"/>
  <c r="E93"/>
  <c r="E109"/>
  <c r="E125"/>
  <c r="E141"/>
  <c r="E157"/>
  <c r="E173"/>
  <c r="E189"/>
  <c r="E205"/>
  <c r="E221"/>
  <c r="E237"/>
  <c r="E253"/>
  <c r="J14"/>
  <c r="J30"/>
  <c r="J46"/>
  <c r="J62"/>
  <c r="J78"/>
  <c r="J95"/>
  <c r="J120"/>
  <c r="J136"/>
  <c r="J152"/>
  <c r="J168"/>
  <c r="J184"/>
  <c r="J200"/>
  <c r="J216"/>
  <c r="J232"/>
  <c r="F257"/>
  <c r="H273"/>
  <c r="H289"/>
  <c r="H305"/>
  <c r="H321"/>
  <c r="H337"/>
  <c r="H353"/>
  <c r="H369"/>
  <c r="H385"/>
  <c r="H401"/>
  <c r="H416"/>
  <c r="H432"/>
  <c r="H448"/>
  <c r="H464"/>
  <c r="H480"/>
  <c r="H496"/>
  <c r="H512"/>
  <c r="H255"/>
  <c r="I272"/>
  <c r="I288"/>
  <c r="I304"/>
  <c r="I320"/>
  <c r="I336"/>
  <c r="I352"/>
  <c r="I368"/>
  <c r="I384"/>
  <c r="I400"/>
  <c r="I416"/>
  <c r="I432"/>
  <c r="I448"/>
  <c r="I464"/>
  <c r="I480"/>
  <c r="I496"/>
  <c r="G520"/>
  <c r="I536"/>
  <c r="I552"/>
  <c r="I568"/>
  <c r="I584"/>
  <c r="I600"/>
  <c r="I616"/>
  <c r="I632"/>
  <c r="I648"/>
  <c r="I664"/>
  <c r="I680"/>
  <c r="I696"/>
  <c r="I712"/>
  <c r="I728"/>
  <c r="I744"/>
  <c r="I760"/>
  <c r="I776"/>
  <c r="I792"/>
  <c r="J108"/>
  <c r="F127"/>
  <c r="F143"/>
  <c r="F159"/>
  <c r="F175"/>
  <c r="F191"/>
  <c r="F207"/>
  <c r="F223"/>
  <c r="F239"/>
  <c r="D264"/>
  <c r="D280"/>
  <c r="D296"/>
  <c r="D312"/>
  <c r="D328"/>
  <c r="D344"/>
  <c r="D360"/>
  <c r="D376"/>
  <c r="D392"/>
  <c r="D408"/>
  <c r="D423"/>
  <c r="D439"/>
  <c r="D455"/>
  <c r="D471"/>
  <c r="D487"/>
  <c r="D503"/>
  <c r="D519"/>
  <c r="E263"/>
  <c r="E279"/>
  <c r="E295"/>
  <c r="E311"/>
  <c r="E327"/>
  <c r="E343"/>
  <c r="K268"/>
  <c r="K524"/>
  <c r="K769"/>
  <c r="K897"/>
  <c r="K1025"/>
  <c r="K1153"/>
  <c r="K1281"/>
  <c r="K1409"/>
  <c r="K658"/>
  <c r="K786"/>
  <c r="K914"/>
  <c r="K1042"/>
  <c r="K1170"/>
  <c r="K1298"/>
  <c r="K1426"/>
  <c r="E12"/>
  <c r="E28"/>
  <c r="E44"/>
  <c r="E60"/>
  <c r="E76"/>
  <c r="E92"/>
  <c r="E108"/>
  <c r="E124"/>
  <c r="E140"/>
  <c r="E156"/>
  <c r="E172"/>
  <c r="E188"/>
  <c r="E204"/>
  <c r="E220"/>
  <c r="E236"/>
  <c r="E252"/>
  <c r="J13"/>
  <c r="J29"/>
  <c r="J45"/>
  <c r="J61"/>
  <c r="J77"/>
  <c r="J93"/>
  <c r="J119"/>
  <c r="J135"/>
  <c r="J151"/>
  <c r="J167"/>
  <c r="J183"/>
  <c r="J199"/>
  <c r="J215"/>
  <c r="J231"/>
  <c r="F255"/>
  <c r="H272"/>
  <c r="H288"/>
  <c r="H304"/>
  <c r="H320"/>
  <c r="H336"/>
  <c r="H352"/>
  <c r="H368"/>
  <c r="H384"/>
  <c r="H400"/>
  <c r="H415"/>
  <c r="H431"/>
  <c r="H447"/>
  <c r="H463"/>
  <c r="H479"/>
  <c r="H495"/>
  <c r="H511"/>
  <c r="H253"/>
  <c r="I271"/>
  <c r="I287"/>
  <c r="I303"/>
  <c r="I319"/>
  <c r="I335"/>
  <c r="I351"/>
  <c r="I367"/>
  <c r="I383"/>
  <c r="I399"/>
  <c r="I415"/>
  <c r="I431"/>
  <c r="I447"/>
  <c r="I463"/>
  <c r="I479"/>
  <c r="I495"/>
  <c r="G518"/>
  <c r="I535"/>
  <c r="I551"/>
  <c r="I567"/>
  <c r="I583"/>
  <c r="I599"/>
  <c r="I615"/>
  <c r="I631"/>
  <c r="I647"/>
  <c r="I663"/>
  <c r="I679"/>
  <c r="I695"/>
  <c r="I711"/>
  <c r="I727"/>
  <c r="I743"/>
  <c r="I759"/>
  <c r="I775"/>
  <c r="I791"/>
  <c r="J106"/>
  <c r="F126"/>
  <c r="F142"/>
  <c r="F158"/>
  <c r="F174"/>
  <c r="F190"/>
  <c r="F206"/>
  <c r="F222"/>
  <c r="F238"/>
  <c r="D263"/>
  <c r="D279"/>
  <c r="D295"/>
  <c r="D311"/>
  <c r="D327"/>
  <c r="D343"/>
  <c r="D359"/>
  <c r="D375"/>
  <c r="D391"/>
  <c r="D407"/>
  <c r="D422"/>
  <c r="D438"/>
  <c r="D454"/>
  <c r="D470"/>
  <c r="D486"/>
  <c r="D502"/>
  <c r="D518"/>
  <c r="E262"/>
  <c r="E278"/>
  <c r="E294"/>
  <c r="E310"/>
  <c r="E326"/>
  <c r="E342"/>
  <c r="E358"/>
  <c r="E374"/>
  <c r="E390"/>
  <c r="E406"/>
  <c r="E422"/>
  <c r="K629"/>
  <c r="K278"/>
  <c r="L5"/>
  <c r="H7"/>
  <c r="K9"/>
  <c r="K564"/>
  <c r="L148"/>
  <c r="K1419"/>
  <c r="G141"/>
  <c r="D146"/>
  <c r="J410"/>
  <c r="K1461"/>
  <c r="I146"/>
  <c r="H145"/>
  <c r="F410"/>
  <c r="K932"/>
  <c r="G190"/>
  <c r="D195"/>
  <c r="K387"/>
  <c r="K974"/>
  <c r="I195"/>
  <c r="H194"/>
  <c r="K383"/>
  <c r="K536"/>
  <c r="E19"/>
  <c r="E147"/>
  <c r="J20"/>
  <c r="J158"/>
  <c r="H295"/>
  <c r="H422"/>
  <c r="I278"/>
  <c r="I406"/>
  <c r="I542"/>
  <c r="I670"/>
  <c r="I798"/>
  <c r="F229"/>
  <c r="D366"/>
  <c r="D493"/>
  <c r="E349"/>
  <c r="K1457"/>
  <c r="E18"/>
  <c r="E146"/>
  <c r="J19"/>
  <c r="J157"/>
  <c r="H294"/>
  <c r="H421"/>
  <c r="I277"/>
  <c r="I405"/>
  <c r="I541"/>
  <c r="I669"/>
  <c r="I797"/>
  <c r="F228"/>
  <c r="D365"/>
  <c r="D476"/>
  <c r="E288"/>
  <c r="E372"/>
  <c r="E397"/>
  <c r="E491"/>
  <c r="E563"/>
  <c r="E627"/>
  <c r="E691"/>
  <c r="E755"/>
  <c r="E819"/>
  <c r="I824"/>
  <c r="E912"/>
  <c r="E976"/>
  <c r="D528"/>
  <c r="D592"/>
  <c r="D656"/>
  <c r="D720"/>
  <c r="D784"/>
  <c r="D848"/>
  <c r="D912"/>
  <c r="D976"/>
  <c r="H1057"/>
  <c r="H1121"/>
  <c r="H1185"/>
  <c r="H1249"/>
  <c r="H1313"/>
  <c r="H1377"/>
  <c r="H1441"/>
  <c r="E1051"/>
  <c r="E1115"/>
  <c r="E1179"/>
  <c r="E1270"/>
  <c r="J471"/>
  <c r="L263"/>
  <c r="L327"/>
  <c r="L391"/>
  <c r="L455"/>
  <c r="L527"/>
  <c r="L591"/>
  <c r="L655"/>
  <c r="L719"/>
  <c r="I813"/>
  <c r="I906"/>
  <c r="I970"/>
  <c r="H522"/>
  <c r="H586"/>
  <c r="H650"/>
  <c r="H714"/>
  <c r="H778"/>
  <c r="H842"/>
  <c r="H906"/>
  <c r="H970"/>
  <c r="D1052"/>
  <c r="D1116"/>
  <c r="D1180"/>
  <c r="D1244"/>
  <c r="D1308"/>
  <c r="D1372"/>
  <c r="D1436"/>
  <c r="I1045"/>
  <c r="I1109"/>
  <c r="I1173"/>
  <c r="G1258"/>
  <c r="F466"/>
  <c r="G258"/>
  <c r="G322"/>
  <c r="G386"/>
  <c r="E363"/>
  <c r="E427"/>
  <c r="E466"/>
  <c r="E498"/>
  <c r="E538"/>
  <c r="E570"/>
  <c r="E602"/>
  <c r="E634"/>
  <c r="E666"/>
  <c r="E698"/>
  <c r="E730"/>
  <c r="E762"/>
  <c r="E794"/>
  <c r="E826"/>
  <c r="E858"/>
  <c r="I838"/>
  <c r="E887"/>
  <c r="E919"/>
  <c r="E951"/>
  <c r="E983"/>
  <c r="E1015"/>
  <c r="D535"/>
  <c r="D567"/>
  <c r="D599"/>
  <c r="D631"/>
  <c r="D663"/>
  <c r="D695"/>
  <c r="D727"/>
  <c r="D759"/>
  <c r="D791"/>
  <c r="D823"/>
  <c r="D855"/>
  <c r="D887"/>
  <c r="D919"/>
  <c r="D951"/>
  <c r="D983"/>
  <c r="H1032"/>
  <c r="H1064"/>
  <c r="H1096"/>
  <c r="H1128"/>
  <c r="H1160"/>
  <c r="H1192"/>
  <c r="H1224"/>
  <c r="H1256"/>
  <c r="H1288"/>
  <c r="H1320"/>
  <c r="H1352"/>
  <c r="H1384"/>
  <c r="H1416"/>
  <c r="H1448"/>
  <c r="E1026"/>
  <c r="E1058"/>
  <c r="E1090"/>
  <c r="E1122"/>
  <c r="E1154"/>
  <c r="E1186"/>
  <c r="L1219"/>
  <c r="J414"/>
  <c r="J446"/>
  <c r="J478"/>
  <c r="J510"/>
  <c r="L270"/>
  <c r="L302"/>
  <c r="L334"/>
  <c r="L366"/>
  <c r="L398"/>
  <c r="L430"/>
  <c r="L462"/>
  <c r="L494"/>
  <c r="L534"/>
  <c r="L566"/>
  <c r="L598"/>
  <c r="K165"/>
  <c r="K421"/>
  <c r="K42"/>
  <c r="K298"/>
  <c r="K578"/>
  <c r="K863"/>
  <c r="K1119"/>
  <c r="K193"/>
  <c r="K449"/>
  <c r="K70"/>
  <c r="K326"/>
  <c r="K634"/>
  <c r="K891"/>
  <c r="K1147"/>
  <c r="K1407"/>
  <c r="K784"/>
  <c r="K1040"/>
  <c r="K1296"/>
  <c r="L11"/>
  <c r="L43"/>
  <c r="L75"/>
  <c r="L107"/>
  <c r="L139"/>
  <c r="L171"/>
  <c r="L203"/>
  <c r="L235"/>
  <c r="H13"/>
  <c r="K29"/>
  <c r="K285"/>
  <c r="K541"/>
  <c r="K162"/>
  <c r="K418"/>
  <c r="K727"/>
  <c r="K983"/>
  <c r="K57"/>
  <c r="K313"/>
  <c r="K569"/>
  <c r="K190"/>
  <c r="K446"/>
  <c r="K755"/>
  <c r="K1011"/>
  <c r="K1271"/>
  <c r="K648"/>
  <c r="K904"/>
  <c r="K1160"/>
  <c r="K1416"/>
  <c r="L26"/>
  <c r="L58"/>
  <c r="L90"/>
  <c r="L122"/>
  <c r="L154"/>
  <c r="L186"/>
  <c r="L218"/>
  <c r="L250"/>
  <c r="H28"/>
  <c r="H49"/>
  <c r="H85"/>
  <c r="K1211"/>
  <c r="K540"/>
  <c r="K844"/>
  <c r="K1100"/>
  <c r="K1356"/>
  <c r="G19"/>
  <c r="G51"/>
  <c r="G83"/>
  <c r="G115"/>
  <c r="G147"/>
  <c r="G179"/>
  <c r="G211"/>
  <c r="G243"/>
  <c r="D21"/>
  <c r="D53"/>
  <c r="D85"/>
  <c r="D120"/>
  <c r="D152"/>
  <c r="D184"/>
  <c r="D216"/>
  <c r="J255"/>
  <c r="J288"/>
  <c r="J320"/>
  <c r="J352"/>
  <c r="J384"/>
  <c r="K43"/>
  <c r="K299"/>
  <c r="K555"/>
  <c r="K176"/>
  <c r="K432"/>
  <c r="K741"/>
  <c r="K997"/>
  <c r="K1253"/>
  <c r="K624"/>
  <c r="K886"/>
  <c r="K1142"/>
  <c r="K1398"/>
  <c r="I24"/>
  <c r="I56"/>
  <c r="I88"/>
  <c r="I120"/>
  <c r="I152"/>
  <c r="I184"/>
  <c r="I216"/>
  <c r="I248"/>
  <c r="F26"/>
  <c r="F58"/>
  <c r="F90"/>
  <c r="H119"/>
  <c r="H151"/>
  <c r="H183"/>
  <c r="H215"/>
  <c r="J254"/>
  <c r="F288"/>
  <c r="F320"/>
  <c r="F352"/>
  <c r="F384"/>
  <c r="K39"/>
  <c r="K295"/>
  <c r="K551"/>
  <c r="K172"/>
  <c r="H70"/>
  <c r="H102"/>
  <c r="K1347"/>
  <c r="K724"/>
  <c r="K980"/>
  <c r="K1236"/>
  <c r="L3"/>
  <c r="G36"/>
  <c r="G68"/>
  <c r="G100"/>
  <c r="G132"/>
  <c r="G164"/>
  <c r="G196"/>
  <c r="G228"/>
  <c r="D6"/>
  <c r="D38"/>
  <c r="D70"/>
  <c r="D102"/>
  <c r="D137"/>
  <c r="D169"/>
  <c r="D201"/>
  <c r="D233"/>
  <c r="J273"/>
  <c r="J305"/>
  <c r="J337"/>
  <c r="J369"/>
  <c r="J401"/>
  <c r="K179"/>
  <c r="K435"/>
  <c r="K56"/>
  <c r="K312"/>
  <c r="K606"/>
  <c r="K877"/>
  <c r="K1133"/>
  <c r="K1389"/>
  <c r="K766"/>
  <c r="K1022"/>
  <c r="K1278"/>
  <c r="I9"/>
  <c r="I41"/>
  <c r="I73"/>
  <c r="I105"/>
  <c r="I137"/>
  <c r="I169"/>
  <c r="I201"/>
  <c r="I233"/>
  <c r="F11"/>
  <c r="F43"/>
  <c r="F75"/>
  <c r="F107"/>
  <c r="H136"/>
  <c r="H168"/>
  <c r="H200"/>
  <c r="H232"/>
  <c r="F273"/>
  <c r="F305"/>
  <c r="F337"/>
  <c r="F369"/>
  <c r="F401"/>
  <c r="K175"/>
  <c r="K431"/>
  <c r="K52"/>
  <c r="K308"/>
  <c r="K598"/>
  <c r="K657"/>
  <c r="K937"/>
  <c r="K1193"/>
  <c r="K1449"/>
  <c r="K826"/>
  <c r="K1082"/>
  <c r="K1338"/>
  <c r="E17"/>
  <c r="E49"/>
  <c r="E81"/>
  <c r="E113"/>
  <c r="E145"/>
  <c r="E177"/>
  <c r="E209"/>
  <c r="E241"/>
  <c r="J18"/>
  <c r="J50"/>
  <c r="J82"/>
  <c r="J124"/>
  <c r="J156"/>
  <c r="J188"/>
  <c r="J220"/>
  <c r="H261"/>
  <c r="H293"/>
  <c r="H325"/>
  <c r="H357"/>
  <c r="H389"/>
  <c r="H420"/>
  <c r="H452"/>
  <c r="H484"/>
  <c r="H516"/>
  <c r="I276"/>
  <c r="I308"/>
  <c r="I340"/>
  <c r="I372"/>
  <c r="I404"/>
  <c r="I436"/>
  <c r="I468"/>
  <c r="I500"/>
  <c r="I540"/>
  <c r="I572"/>
  <c r="I604"/>
  <c r="I636"/>
  <c r="I668"/>
  <c r="I700"/>
  <c r="I732"/>
  <c r="I764"/>
  <c r="I796"/>
  <c r="F131"/>
  <c r="F163"/>
  <c r="F195"/>
  <c r="F227"/>
  <c r="D268"/>
  <c r="D300"/>
  <c r="D332"/>
  <c r="D364"/>
  <c r="D396"/>
  <c r="D427"/>
  <c r="D459"/>
  <c r="D491"/>
  <c r="H244"/>
  <c r="E283"/>
  <c r="E315"/>
  <c r="E347"/>
  <c r="K641"/>
  <c r="K929"/>
  <c r="K1185"/>
  <c r="K1441"/>
  <c r="K818"/>
  <c r="K1074"/>
  <c r="K1330"/>
  <c r="E16"/>
  <c r="E48"/>
  <c r="E80"/>
  <c r="E112"/>
  <c r="E144"/>
  <c r="E176"/>
  <c r="E208"/>
  <c r="E240"/>
  <c r="J17"/>
  <c r="J49"/>
  <c r="J81"/>
  <c r="J123"/>
  <c r="J155"/>
  <c r="J187"/>
  <c r="J219"/>
  <c r="H260"/>
  <c r="H292"/>
  <c r="H324"/>
  <c r="H356"/>
  <c r="H388"/>
  <c r="H419"/>
  <c r="H451"/>
  <c r="H483"/>
  <c r="H515"/>
  <c r="I275"/>
  <c r="I307"/>
  <c r="I339"/>
  <c r="I371"/>
  <c r="I403"/>
  <c r="I435"/>
  <c r="I467"/>
  <c r="I499"/>
  <c r="I539"/>
  <c r="I571"/>
  <c r="I603"/>
  <c r="I635"/>
  <c r="I667"/>
  <c r="I699"/>
  <c r="I731"/>
  <c r="I763"/>
  <c r="I795"/>
  <c r="F130"/>
  <c r="F162"/>
  <c r="F194"/>
  <c r="F226"/>
  <c r="D267"/>
  <c r="D299"/>
  <c r="D331"/>
  <c r="D363"/>
  <c r="D395"/>
  <c r="D426"/>
  <c r="D458"/>
  <c r="D490"/>
  <c r="H242"/>
  <c r="E282"/>
  <c r="E314"/>
  <c r="E346"/>
  <c r="E378"/>
  <c r="E410"/>
  <c r="E434"/>
  <c r="E377"/>
  <c r="E409"/>
  <c r="E441"/>
  <c r="E457"/>
  <c r="E473"/>
  <c r="E489"/>
  <c r="G505"/>
  <c r="E529"/>
  <c r="E545"/>
  <c r="E561"/>
  <c r="E577"/>
  <c r="E593"/>
  <c r="E609"/>
  <c r="E625"/>
  <c r="E641"/>
  <c r="E657"/>
  <c r="E673"/>
  <c r="E689"/>
  <c r="E705"/>
  <c r="E721"/>
  <c r="E737"/>
  <c r="E753"/>
  <c r="E769"/>
  <c r="E785"/>
  <c r="E801"/>
  <c r="E817"/>
  <c r="E833"/>
  <c r="E849"/>
  <c r="E865"/>
  <c r="I820"/>
  <c r="I852"/>
  <c r="E878"/>
  <c r="E894"/>
  <c r="E910"/>
  <c r="E926"/>
  <c r="E942"/>
  <c r="E958"/>
  <c r="E974"/>
  <c r="E990"/>
  <c r="E1006"/>
  <c r="E1022"/>
  <c r="D526"/>
  <c r="D542"/>
  <c r="D558"/>
  <c r="D574"/>
  <c r="D590"/>
  <c r="D606"/>
  <c r="D622"/>
  <c r="D638"/>
  <c r="D654"/>
  <c r="D670"/>
  <c r="D686"/>
  <c r="D702"/>
  <c r="D718"/>
  <c r="D734"/>
  <c r="D750"/>
  <c r="D766"/>
  <c r="D782"/>
  <c r="D798"/>
  <c r="D814"/>
  <c r="D830"/>
  <c r="D846"/>
  <c r="D862"/>
  <c r="D878"/>
  <c r="D894"/>
  <c r="D910"/>
  <c r="D926"/>
  <c r="D942"/>
  <c r="D958"/>
  <c r="D974"/>
  <c r="D990"/>
  <c r="D1022"/>
  <c r="H1039"/>
  <c r="H1055"/>
  <c r="H1071"/>
  <c r="H1087"/>
  <c r="H1103"/>
  <c r="H1119"/>
  <c r="H1135"/>
  <c r="H1151"/>
  <c r="H1167"/>
  <c r="H1183"/>
  <c r="H1199"/>
  <c r="H1215"/>
  <c r="H1231"/>
  <c r="H1247"/>
  <c r="H1263"/>
  <c r="H1279"/>
  <c r="H1295"/>
  <c r="H1311"/>
  <c r="H1327"/>
  <c r="H1343"/>
  <c r="H1359"/>
  <c r="H1375"/>
  <c r="H1391"/>
  <c r="H1407"/>
  <c r="H1423"/>
  <c r="H1439"/>
  <c r="H1455"/>
  <c r="F1009"/>
  <c r="E1033"/>
  <c r="E1049"/>
  <c r="E1065"/>
  <c r="E1081"/>
  <c r="E1097"/>
  <c r="E1113"/>
  <c r="E1129"/>
  <c r="E1145"/>
  <c r="E1161"/>
  <c r="E1177"/>
  <c r="E1193"/>
  <c r="G1209"/>
  <c r="E1233"/>
  <c r="L1265"/>
  <c r="J421"/>
  <c r="J437"/>
  <c r="J453"/>
  <c r="J469"/>
  <c r="J485"/>
  <c r="J501"/>
  <c r="J517"/>
  <c r="L261"/>
  <c r="L277"/>
  <c r="L293"/>
  <c r="L309"/>
  <c r="L325"/>
  <c r="L341"/>
  <c r="L357"/>
  <c r="L373"/>
  <c r="L389"/>
  <c r="L405"/>
  <c r="L421"/>
  <c r="L437"/>
  <c r="L453"/>
  <c r="L469"/>
  <c r="L485"/>
  <c r="L501"/>
  <c r="L525"/>
  <c r="L541"/>
  <c r="L557"/>
  <c r="L573"/>
  <c r="L589"/>
  <c r="L605"/>
  <c r="L621"/>
  <c r="L637"/>
  <c r="L653"/>
  <c r="L669"/>
  <c r="L685"/>
  <c r="L701"/>
  <c r="L717"/>
  <c r="L733"/>
  <c r="L749"/>
  <c r="L765"/>
  <c r="I809"/>
  <c r="I841"/>
  <c r="I872"/>
  <c r="I888"/>
  <c r="I904"/>
  <c r="I920"/>
  <c r="I936"/>
  <c r="I952"/>
  <c r="I968"/>
  <c r="I984"/>
  <c r="I1000"/>
  <c r="I1016"/>
  <c r="E520"/>
  <c r="H536"/>
  <c r="H552"/>
  <c r="H568"/>
  <c r="H584"/>
  <c r="H600"/>
  <c r="H616"/>
  <c r="H632"/>
  <c r="H648"/>
  <c r="H664"/>
  <c r="H680"/>
  <c r="H696"/>
  <c r="H712"/>
  <c r="H728"/>
  <c r="H744"/>
  <c r="H760"/>
  <c r="H776"/>
  <c r="H792"/>
  <c r="H808"/>
  <c r="H824"/>
  <c r="H840"/>
  <c r="H856"/>
  <c r="H872"/>
  <c r="H888"/>
  <c r="H904"/>
  <c r="H920"/>
  <c r="H936"/>
  <c r="H952"/>
  <c r="H968"/>
  <c r="H984"/>
  <c r="D1011"/>
  <c r="D1034"/>
  <c r="D1050"/>
  <c r="D1066"/>
  <c r="D1082"/>
  <c r="D1098"/>
  <c r="D1114"/>
  <c r="D1130"/>
  <c r="D1146"/>
  <c r="D1162"/>
  <c r="D1178"/>
  <c r="D1194"/>
  <c r="D1210"/>
  <c r="D1226"/>
  <c r="D1242"/>
  <c r="D1258"/>
  <c r="D1274"/>
  <c r="D1290"/>
  <c r="D1306"/>
  <c r="D1322"/>
  <c r="D1338"/>
  <c r="D1354"/>
  <c r="D1370"/>
  <c r="D1386"/>
  <c r="D1402"/>
  <c r="D1418"/>
  <c r="D1434"/>
  <c r="D1450"/>
  <c r="F998"/>
  <c r="I1027"/>
  <c r="I1043"/>
  <c r="I1059"/>
  <c r="I1075"/>
  <c r="I1091"/>
  <c r="I1107"/>
  <c r="I1123"/>
  <c r="I1139"/>
  <c r="I1155"/>
  <c r="I1171"/>
  <c r="I1187"/>
  <c r="L1203"/>
  <c r="I1222"/>
  <c r="L1252"/>
  <c r="F416"/>
  <c r="F432"/>
  <c r="F448"/>
  <c r="F464"/>
  <c r="F480"/>
  <c r="F496"/>
  <c r="F512"/>
  <c r="D255"/>
  <c r="G272"/>
  <c r="G288"/>
  <c r="G304"/>
  <c r="G320"/>
  <c r="G336"/>
  <c r="G352"/>
  <c r="G368"/>
  <c r="G384"/>
  <c r="G400"/>
  <c r="G416"/>
  <c r="E375"/>
  <c r="E407"/>
  <c r="E439"/>
  <c r="E456"/>
  <c r="E472"/>
  <c r="E488"/>
  <c r="E504"/>
  <c r="E528"/>
  <c r="E544"/>
  <c r="E560"/>
  <c r="E576"/>
  <c r="E592"/>
  <c r="E608"/>
  <c r="E624"/>
  <c r="E640"/>
  <c r="E656"/>
  <c r="E672"/>
  <c r="E688"/>
  <c r="E704"/>
  <c r="E720"/>
  <c r="E736"/>
  <c r="E752"/>
  <c r="E768"/>
  <c r="E784"/>
  <c r="E800"/>
  <c r="E816"/>
  <c r="E832"/>
  <c r="E848"/>
  <c r="E864"/>
  <c r="I818"/>
  <c r="I850"/>
  <c r="E877"/>
  <c r="E893"/>
  <c r="E909"/>
  <c r="E925"/>
  <c r="E941"/>
  <c r="E957"/>
  <c r="E973"/>
  <c r="E989"/>
  <c r="E1005"/>
  <c r="E1021"/>
  <c r="D525"/>
  <c r="D541"/>
  <c r="D557"/>
  <c r="D573"/>
  <c r="D589"/>
  <c r="D605"/>
  <c r="D621"/>
  <c r="D637"/>
  <c r="D653"/>
  <c r="D669"/>
  <c r="D685"/>
  <c r="D701"/>
  <c r="D717"/>
  <c r="D733"/>
  <c r="D749"/>
  <c r="D765"/>
  <c r="D781"/>
  <c r="D797"/>
  <c r="D813"/>
  <c r="D829"/>
  <c r="D845"/>
  <c r="D861"/>
  <c r="D877"/>
  <c r="D893"/>
  <c r="D909"/>
  <c r="D925"/>
  <c r="D941"/>
  <c r="D957"/>
  <c r="D973"/>
  <c r="D989"/>
  <c r="D1020"/>
  <c r="H1038"/>
  <c r="H1054"/>
  <c r="H1070"/>
  <c r="H1086"/>
  <c r="H1102"/>
  <c r="H1118"/>
  <c r="H1134"/>
  <c r="H1150"/>
  <c r="H1166"/>
  <c r="H1182"/>
  <c r="H1198"/>
  <c r="H1214"/>
  <c r="H1230"/>
  <c r="H1246"/>
  <c r="H1262"/>
  <c r="H1278"/>
  <c r="H1294"/>
  <c r="H1310"/>
  <c r="H1326"/>
  <c r="H1342"/>
  <c r="H1358"/>
  <c r="H1374"/>
  <c r="H1390"/>
  <c r="H1406"/>
  <c r="H1422"/>
  <c r="H1438"/>
  <c r="H1454"/>
  <c r="F1007"/>
  <c r="E1032"/>
  <c r="E1048"/>
  <c r="E1064"/>
  <c r="E1080"/>
  <c r="E1096"/>
  <c r="E1112"/>
  <c r="E1128"/>
  <c r="E1144"/>
  <c r="E1160"/>
  <c r="E1176"/>
  <c r="E1192"/>
  <c r="G1208"/>
  <c r="G1231"/>
  <c r="L1263"/>
  <c r="J420"/>
  <c r="J436"/>
  <c r="J452"/>
  <c r="J468"/>
  <c r="J484"/>
  <c r="J500"/>
  <c r="J516"/>
  <c r="L260"/>
  <c r="L276"/>
  <c r="L292"/>
  <c r="L308"/>
  <c r="L324"/>
  <c r="L340"/>
  <c r="L356"/>
  <c r="L372"/>
  <c r="L388"/>
  <c r="L404"/>
  <c r="L420"/>
  <c r="L436"/>
  <c r="L452"/>
  <c r="L468"/>
  <c r="L484"/>
  <c r="L500"/>
  <c r="L528"/>
  <c r="L560"/>
  <c r="L592"/>
  <c r="L616"/>
  <c r="L632"/>
  <c r="L648"/>
  <c r="L664"/>
  <c r="L680"/>
  <c r="L696"/>
  <c r="L712"/>
  <c r="L728"/>
  <c r="L744"/>
  <c r="L760"/>
  <c r="L776"/>
  <c r="I831"/>
  <c r="I863"/>
  <c r="I883"/>
  <c r="I899"/>
  <c r="I915"/>
  <c r="I931"/>
  <c r="I947"/>
  <c r="I963"/>
  <c r="I979"/>
  <c r="I995"/>
  <c r="I1011"/>
  <c r="E510"/>
  <c r="H531"/>
  <c r="H547"/>
  <c r="H563"/>
  <c r="H579"/>
  <c r="H595"/>
  <c r="H611"/>
  <c r="H627"/>
  <c r="H643"/>
  <c r="H659"/>
  <c r="H675"/>
  <c r="H691"/>
  <c r="H707"/>
  <c r="H723"/>
  <c r="H739"/>
  <c r="H755"/>
  <c r="H771"/>
  <c r="H787"/>
  <c r="H803"/>
  <c r="H819"/>
  <c r="H835"/>
  <c r="H851"/>
  <c r="H867"/>
  <c r="H883"/>
  <c r="H899"/>
  <c r="H915"/>
  <c r="H931"/>
  <c r="H947"/>
  <c r="H963"/>
  <c r="H979"/>
  <c r="D1001"/>
  <c r="D1029"/>
  <c r="D1045"/>
  <c r="D1061"/>
  <c r="D1077"/>
  <c r="D1093"/>
  <c r="D1109"/>
  <c r="D1125"/>
  <c r="D1141"/>
  <c r="D1157"/>
  <c r="D1173"/>
  <c r="D1189"/>
  <c r="D1205"/>
  <c r="D1221"/>
  <c r="D1237"/>
  <c r="D1253"/>
  <c r="D1269"/>
  <c r="D1285"/>
  <c r="D1301"/>
  <c r="D1317"/>
  <c r="K1103"/>
  <c r="K1391"/>
  <c r="L137"/>
  <c r="K146"/>
  <c r="K430"/>
  <c r="L24"/>
  <c r="H26"/>
  <c r="G17"/>
  <c r="D19"/>
  <c r="J286"/>
  <c r="K416"/>
  <c r="I22"/>
  <c r="F24"/>
  <c r="F286"/>
  <c r="H68"/>
  <c r="G66"/>
  <c r="D68"/>
  <c r="J335"/>
  <c r="K861"/>
  <c r="I71"/>
  <c r="F73"/>
  <c r="F335"/>
  <c r="K614"/>
  <c r="K1130"/>
  <c r="E87"/>
  <c r="E215"/>
  <c r="J88"/>
  <c r="J226"/>
  <c r="H363"/>
  <c r="H490"/>
  <c r="I346"/>
  <c r="I474"/>
  <c r="I610"/>
  <c r="I738"/>
  <c r="F169"/>
  <c r="D306"/>
  <c r="D433"/>
  <c r="E289"/>
  <c r="K977"/>
  <c r="K1122"/>
  <c r="E86"/>
  <c r="E214"/>
  <c r="J87"/>
  <c r="J225"/>
  <c r="H362"/>
  <c r="H489"/>
  <c r="I345"/>
  <c r="I473"/>
  <c r="I609"/>
  <c r="I737"/>
  <c r="F168"/>
  <c r="D305"/>
  <c r="D432"/>
  <c r="H246"/>
  <c r="E336"/>
  <c r="E420"/>
  <c r="E463"/>
  <c r="E535"/>
  <c r="E599"/>
  <c r="E663"/>
  <c r="E727"/>
  <c r="E791"/>
  <c r="E855"/>
  <c r="E884"/>
  <c r="E948"/>
  <c r="E1012"/>
  <c r="D564"/>
  <c r="D628"/>
  <c r="D692"/>
  <c r="D756"/>
  <c r="D820"/>
  <c r="D884"/>
  <c r="D948"/>
  <c r="H1029"/>
  <c r="H1093"/>
  <c r="H1157"/>
  <c r="H1221"/>
  <c r="H1285"/>
  <c r="H1349"/>
  <c r="H1413"/>
  <c r="F1021"/>
  <c r="E1087"/>
  <c r="E1151"/>
  <c r="I1215"/>
  <c r="J443"/>
  <c r="J507"/>
  <c r="L299"/>
  <c r="L363"/>
  <c r="L427"/>
  <c r="L491"/>
  <c r="L563"/>
  <c r="L627"/>
  <c r="L691"/>
  <c r="L755"/>
  <c r="I878"/>
  <c r="I942"/>
  <c r="I1006"/>
  <c r="H558"/>
  <c r="H622"/>
  <c r="H686"/>
  <c r="H750"/>
  <c r="H814"/>
  <c r="H878"/>
  <c r="H942"/>
  <c r="D1023"/>
  <c r="D1088"/>
  <c r="D1152"/>
  <c r="D1216"/>
  <c r="D1280"/>
  <c r="D1344"/>
  <c r="D1408"/>
  <c r="F1010"/>
  <c r="I1081"/>
  <c r="I1145"/>
  <c r="L1209"/>
  <c r="F438"/>
  <c r="F502"/>
  <c r="G294"/>
  <c r="G358"/>
  <c r="G410"/>
  <c r="E403"/>
  <c r="E454"/>
  <c r="E486"/>
  <c r="E526"/>
  <c r="E558"/>
  <c r="E590"/>
  <c r="E622"/>
  <c r="E654"/>
  <c r="E686"/>
  <c r="E718"/>
  <c r="E750"/>
  <c r="E782"/>
  <c r="E814"/>
  <c r="E846"/>
  <c r="I814"/>
  <c r="E875"/>
  <c r="E907"/>
  <c r="E939"/>
  <c r="E971"/>
  <c r="E1003"/>
  <c r="D523"/>
  <c r="D555"/>
  <c r="D587"/>
  <c r="D619"/>
  <c r="D651"/>
  <c r="D683"/>
  <c r="D715"/>
  <c r="D747"/>
  <c r="D779"/>
  <c r="D811"/>
  <c r="D843"/>
  <c r="D875"/>
  <c r="D907"/>
  <c r="D939"/>
  <c r="D971"/>
  <c r="D1016"/>
  <c r="H1052"/>
  <c r="H1084"/>
  <c r="H1116"/>
  <c r="H1148"/>
  <c r="H1180"/>
  <c r="H1212"/>
  <c r="H1244"/>
  <c r="H1276"/>
  <c r="H1308"/>
  <c r="H1340"/>
  <c r="H1372"/>
  <c r="H1404"/>
  <c r="H1436"/>
  <c r="F1003"/>
  <c r="E1046"/>
  <c r="E1078"/>
  <c r="E1110"/>
  <c r="E1142"/>
  <c r="E1174"/>
  <c r="G1206"/>
  <c r="I1259"/>
  <c r="J434"/>
  <c r="J466"/>
  <c r="J498"/>
  <c r="L258"/>
  <c r="L290"/>
  <c r="L322"/>
  <c r="L354"/>
  <c r="L386"/>
  <c r="L418"/>
  <c r="L450"/>
  <c r="L482"/>
  <c r="L522"/>
  <c r="L554"/>
  <c r="L586"/>
  <c r="K69"/>
  <c r="K325"/>
  <c r="K581"/>
  <c r="K202"/>
  <c r="K458"/>
  <c r="K767"/>
  <c r="K1023"/>
  <c r="K97"/>
  <c r="K353"/>
  <c r="K609"/>
  <c r="K230"/>
  <c r="K486"/>
  <c r="K795"/>
  <c r="K1051"/>
  <c r="K1311"/>
  <c r="K688"/>
  <c r="K944"/>
  <c r="K1200"/>
  <c r="K1456"/>
  <c r="L31"/>
  <c r="L63"/>
  <c r="L95"/>
  <c r="L127"/>
  <c r="L159"/>
  <c r="L191"/>
  <c r="L223"/>
  <c r="L255"/>
  <c r="H33"/>
  <c r="K189"/>
  <c r="K445"/>
  <c r="K66"/>
  <c r="K322"/>
  <c r="K626"/>
  <c r="K887"/>
  <c r="K1143"/>
  <c r="K217"/>
  <c r="K473"/>
  <c r="K94"/>
  <c r="K350"/>
  <c r="K659"/>
  <c r="K915"/>
  <c r="K1171"/>
  <c r="K1431"/>
  <c r="K808"/>
  <c r="K1064"/>
  <c r="K1320"/>
  <c r="L14"/>
  <c r="L46"/>
  <c r="L78"/>
  <c r="L110"/>
  <c r="L142"/>
  <c r="L174"/>
  <c r="L206"/>
  <c r="L238"/>
  <c r="H16"/>
  <c r="H48"/>
  <c r="H73"/>
  <c r="H105"/>
  <c r="K1371"/>
  <c r="K748"/>
  <c r="K1004"/>
  <c r="K1260"/>
  <c r="G7"/>
  <c r="G39"/>
  <c r="G71"/>
  <c r="G103"/>
  <c r="G135"/>
  <c r="G167"/>
  <c r="G199"/>
  <c r="G231"/>
  <c r="D9"/>
  <c r="D41"/>
  <c r="D73"/>
  <c r="D105"/>
  <c r="D140"/>
  <c r="D172"/>
  <c r="D204"/>
  <c r="D236"/>
  <c r="J276"/>
  <c r="J308"/>
  <c r="J340"/>
  <c r="J372"/>
  <c r="J404"/>
  <c r="K203"/>
  <c r="K459"/>
  <c r="K80"/>
  <c r="K336"/>
  <c r="K645"/>
  <c r="K901"/>
  <c r="K1157"/>
  <c r="K1413"/>
  <c r="K790"/>
  <c r="K1046"/>
  <c r="K1302"/>
  <c r="I12"/>
  <c r="I44"/>
  <c r="I76"/>
  <c r="I108"/>
  <c r="I140"/>
  <c r="I172"/>
  <c r="I204"/>
  <c r="I236"/>
  <c r="F14"/>
  <c r="F46"/>
  <c r="F78"/>
  <c r="F110"/>
  <c r="H139"/>
  <c r="H171"/>
  <c r="H203"/>
  <c r="H235"/>
  <c r="F276"/>
  <c r="F308"/>
  <c r="F340"/>
  <c r="F372"/>
  <c r="F404"/>
  <c r="K199"/>
  <c r="K455"/>
  <c r="K76"/>
  <c r="H58"/>
  <c r="H90"/>
  <c r="K1251"/>
  <c r="K620"/>
  <c r="K884"/>
  <c r="K1140"/>
  <c r="K1396"/>
  <c r="G24"/>
  <c r="G56"/>
  <c r="G88"/>
  <c r="G120"/>
  <c r="G152"/>
  <c r="G184"/>
  <c r="G216"/>
  <c r="G248"/>
  <c r="D26"/>
  <c r="D58"/>
  <c r="D90"/>
  <c r="D125"/>
  <c r="D157"/>
  <c r="D189"/>
  <c r="D221"/>
  <c r="J261"/>
  <c r="J293"/>
  <c r="J325"/>
  <c r="J357"/>
  <c r="J389"/>
  <c r="K83"/>
  <c r="K339"/>
  <c r="K595"/>
  <c r="K216"/>
  <c r="K472"/>
  <c r="K781"/>
  <c r="K1037"/>
  <c r="K1293"/>
  <c r="K670"/>
  <c r="K926"/>
  <c r="K1182"/>
  <c r="K1438"/>
  <c r="I29"/>
  <c r="I61"/>
  <c r="I93"/>
  <c r="I125"/>
  <c r="I157"/>
  <c r="I189"/>
  <c r="I221"/>
  <c r="I253"/>
  <c r="F31"/>
  <c r="F63"/>
  <c r="F95"/>
  <c r="H124"/>
  <c r="H156"/>
  <c r="H188"/>
  <c r="H220"/>
  <c r="F261"/>
  <c r="F293"/>
  <c r="F325"/>
  <c r="F357"/>
  <c r="F389"/>
  <c r="K79"/>
  <c r="K335"/>
  <c r="K591"/>
  <c r="K212"/>
  <c r="K468"/>
  <c r="K412"/>
  <c r="K841"/>
  <c r="K1097"/>
  <c r="K1353"/>
  <c r="K730"/>
  <c r="K986"/>
  <c r="K1242"/>
  <c r="E5"/>
  <c r="E37"/>
  <c r="E69"/>
  <c r="E101"/>
  <c r="E133"/>
  <c r="E165"/>
  <c r="E197"/>
  <c r="E229"/>
  <c r="J6"/>
  <c r="J38"/>
  <c r="J70"/>
  <c r="J111"/>
  <c r="J144"/>
  <c r="J176"/>
  <c r="J208"/>
  <c r="F241"/>
  <c r="H281"/>
  <c r="H313"/>
  <c r="H345"/>
  <c r="H377"/>
  <c r="H409"/>
  <c r="H440"/>
  <c r="H472"/>
  <c r="H504"/>
  <c r="I264"/>
  <c r="I296"/>
  <c r="I328"/>
  <c r="I360"/>
  <c r="I392"/>
  <c r="I424"/>
  <c r="I456"/>
  <c r="I488"/>
  <c r="I528"/>
  <c r="I560"/>
  <c r="I592"/>
  <c r="I624"/>
  <c r="I656"/>
  <c r="I688"/>
  <c r="I720"/>
  <c r="I752"/>
  <c r="I784"/>
  <c r="F119"/>
  <c r="F151"/>
  <c r="F183"/>
  <c r="F215"/>
  <c r="F254"/>
  <c r="D288"/>
  <c r="D320"/>
  <c r="D352"/>
  <c r="D384"/>
  <c r="D415"/>
  <c r="D447"/>
  <c r="D479"/>
  <c r="D511"/>
  <c r="E271"/>
  <c r="E303"/>
  <c r="E335"/>
  <c r="K396"/>
  <c r="K833"/>
  <c r="K1089"/>
  <c r="K1345"/>
  <c r="K722"/>
  <c r="K978"/>
  <c r="K1234"/>
  <c r="G3"/>
  <c r="E36"/>
  <c r="E68"/>
  <c r="E100"/>
  <c r="E132"/>
  <c r="E164"/>
  <c r="E196"/>
  <c r="E228"/>
  <c r="J5"/>
  <c r="J37"/>
  <c r="J69"/>
  <c r="J109"/>
  <c r="J143"/>
  <c r="J175"/>
  <c r="J207"/>
  <c r="J239"/>
  <c r="H280"/>
  <c r="H312"/>
  <c r="H344"/>
  <c r="H376"/>
  <c r="H408"/>
  <c r="H439"/>
  <c r="H471"/>
  <c r="H503"/>
  <c r="I263"/>
  <c r="I295"/>
  <c r="I327"/>
  <c r="I359"/>
  <c r="I391"/>
  <c r="I423"/>
  <c r="I455"/>
  <c r="I487"/>
  <c r="I527"/>
  <c r="I559"/>
  <c r="I591"/>
  <c r="I623"/>
  <c r="I655"/>
  <c r="I687"/>
  <c r="I719"/>
  <c r="I751"/>
  <c r="I783"/>
  <c r="F118"/>
  <c r="F150"/>
  <c r="F182"/>
  <c r="F214"/>
  <c r="F252"/>
  <c r="D287"/>
  <c r="D319"/>
  <c r="D351"/>
  <c r="D383"/>
  <c r="D414"/>
  <c r="D446"/>
  <c r="D478"/>
  <c r="D510"/>
  <c r="E270"/>
  <c r="E302"/>
  <c r="E334"/>
  <c r="E366"/>
  <c r="E398"/>
  <c r="E430"/>
  <c r="E369"/>
  <c r="E401"/>
  <c r="E433"/>
  <c r="E453"/>
  <c r="E469"/>
  <c r="E485"/>
  <c r="E501"/>
  <c r="E525"/>
  <c r="E541"/>
  <c r="E557"/>
  <c r="E573"/>
  <c r="E589"/>
  <c r="E605"/>
  <c r="E621"/>
  <c r="E637"/>
  <c r="E653"/>
  <c r="E669"/>
  <c r="E685"/>
  <c r="E701"/>
  <c r="E717"/>
  <c r="E733"/>
  <c r="E749"/>
  <c r="E765"/>
  <c r="E781"/>
  <c r="E797"/>
  <c r="E813"/>
  <c r="E829"/>
  <c r="E845"/>
  <c r="E861"/>
  <c r="I812"/>
  <c r="I844"/>
  <c r="E874"/>
  <c r="E890"/>
  <c r="E906"/>
  <c r="E922"/>
  <c r="E938"/>
  <c r="E954"/>
  <c r="E970"/>
  <c r="E986"/>
  <c r="E1002"/>
  <c r="E1018"/>
  <c r="D522"/>
  <c r="D538"/>
  <c r="D554"/>
  <c r="D570"/>
  <c r="D586"/>
  <c r="D602"/>
  <c r="D618"/>
  <c r="D634"/>
  <c r="D650"/>
  <c r="D666"/>
  <c r="D682"/>
  <c r="D698"/>
  <c r="D714"/>
  <c r="D730"/>
  <c r="D746"/>
  <c r="D762"/>
  <c r="D778"/>
  <c r="D794"/>
  <c r="D810"/>
  <c r="D826"/>
  <c r="D842"/>
  <c r="D858"/>
  <c r="D874"/>
  <c r="D890"/>
  <c r="D906"/>
  <c r="D922"/>
  <c r="D938"/>
  <c r="D954"/>
  <c r="D970"/>
  <c r="D986"/>
  <c r="D1014"/>
  <c r="H1035"/>
  <c r="H1051"/>
  <c r="H1067"/>
  <c r="H1083"/>
  <c r="H1099"/>
  <c r="H1115"/>
  <c r="H1131"/>
  <c r="H1147"/>
  <c r="H1163"/>
  <c r="H1179"/>
  <c r="H1195"/>
  <c r="H1211"/>
  <c r="H1227"/>
  <c r="H1243"/>
  <c r="H1259"/>
  <c r="H1275"/>
  <c r="H1291"/>
  <c r="H1307"/>
  <c r="H1323"/>
  <c r="H1339"/>
  <c r="H1355"/>
  <c r="H1371"/>
  <c r="H1387"/>
  <c r="H1403"/>
  <c r="H1419"/>
  <c r="H1435"/>
  <c r="H1451"/>
  <c r="F1001"/>
  <c r="E1029"/>
  <c r="E1045"/>
  <c r="E1061"/>
  <c r="E1077"/>
  <c r="E1093"/>
  <c r="E1109"/>
  <c r="E1125"/>
  <c r="E1141"/>
  <c r="E1157"/>
  <c r="E1173"/>
  <c r="E1189"/>
  <c r="G1205"/>
  <c r="G1225"/>
  <c r="I1255"/>
  <c r="J417"/>
  <c r="J433"/>
  <c r="J449"/>
  <c r="J465"/>
  <c r="J481"/>
  <c r="J497"/>
  <c r="J513"/>
  <c r="L257"/>
  <c r="L273"/>
  <c r="L289"/>
  <c r="L305"/>
  <c r="L321"/>
  <c r="L337"/>
  <c r="L353"/>
  <c r="L369"/>
  <c r="L385"/>
  <c r="L401"/>
  <c r="L417"/>
  <c r="L433"/>
  <c r="L449"/>
  <c r="L465"/>
  <c r="L481"/>
  <c r="L497"/>
  <c r="L521"/>
  <c r="L537"/>
  <c r="L553"/>
  <c r="L569"/>
  <c r="L585"/>
  <c r="L601"/>
  <c r="L617"/>
  <c r="L633"/>
  <c r="L649"/>
  <c r="L665"/>
  <c r="L681"/>
  <c r="L697"/>
  <c r="L713"/>
  <c r="L729"/>
  <c r="L745"/>
  <c r="L761"/>
  <c r="I801"/>
  <c r="I833"/>
  <c r="I865"/>
  <c r="I884"/>
  <c r="I900"/>
  <c r="I916"/>
  <c r="I932"/>
  <c r="I948"/>
  <c r="I964"/>
  <c r="I980"/>
  <c r="I996"/>
  <c r="I1012"/>
  <c r="E512"/>
  <c r="H532"/>
  <c r="H548"/>
  <c r="H564"/>
  <c r="H580"/>
  <c r="H596"/>
  <c r="H612"/>
  <c r="H628"/>
  <c r="H644"/>
  <c r="H660"/>
  <c r="H676"/>
  <c r="H692"/>
  <c r="H708"/>
  <c r="H724"/>
  <c r="H740"/>
  <c r="H756"/>
  <c r="H772"/>
  <c r="H788"/>
  <c r="H804"/>
  <c r="H820"/>
  <c r="H836"/>
  <c r="H852"/>
  <c r="H868"/>
  <c r="H884"/>
  <c r="H900"/>
  <c r="H916"/>
  <c r="H932"/>
  <c r="H948"/>
  <c r="H964"/>
  <c r="H980"/>
  <c r="D1003"/>
  <c r="D1030"/>
  <c r="D1046"/>
  <c r="D1062"/>
  <c r="D1078"/>
  <c r="D1094"/>
  <c r="D1110"/>
  <c r="D1126"/>
  <c r="D1142"/>
  <c r="D1158"/>
  <c r="D1174"/>
  <c r="D1190"/>
  <c r="D1206"/>
  <c r="D1222"/>
  <c r="D1238"/>
  <c r="D1254"/>
  <c r="D1270"/>
  <c r="D1286"/>
  <c r="D1302"/>
  <c r="D1318"/>
  <c r="D1334"/>
  <c r="D1350"/>
  <c r="D1366"/>
  <c r="D1382"/>
  <c r="D1398"/>
  <c r="D1414"/>
  <c r="D1430"/>
  <c r="D1446"/>
  <c r="F990"/>
  <c r="F1022"/>
  <c r="I1039"/>
  <c r="I1055"/>
  <c r="I1071"/>
  <c r="I1087"/>
  <c r="I1103"/>
  <c r="I1119"/>
  <c r="I1135"/>
  <c r="I1151"/>
  <c r="I1167"/>
  <c r="I1183"/>
  <c r="L1199"/>
  <c r="E1216"/>
  <c r="E1245"/>
  <c r="L1278"/>
  <c r="F428"/>
  <c r="F444"/>
  <c r="F460"/>
  <c r="F476"/>
  <c r="F492"/>
  <c r="F508"/>
  <c r="D247"/>
  <c r="G268"/>
  <c r="G284"/>
  <c r="G300"/>
  <c r="G316"/>
  <c r="G332"/>
  <c r="G348"/>
  <c r="G364"/>
  <c r="G380"/>
  <c r="G396"/>
  <c r="G412"/>
  <c r="E367"/>
  <c r="E399"/>
  <c r="E431"/>
  <c r="E452"/>
  <c r="E468"/>
  <c r="E484"/>
  <c r="E500"/>
  <c r="E524"/>
  <c r="E540"/>
  <c r="E556"/>
  <c r="E572"/>
  <c r="E588"/>
  <c r="E604"/>
  <c r="E620"/>
  <c r="E636"/>
  <c r="E652"/>
  <c r="E668"/>
  <c r="E684"/>
  <c r="E700"/>
  <c r="E716"/>
  <c r="E732"/>
  <c r="E748"/>
  <c r="E764"/>
  <c r="E780"/>
  <c r="E796"/>
  <c r="E812"/>
  <c r="E828"/>
  <c r="E844"/>
  <c r="E860"/>
  <c r="I810"/>
  <c r="I842"/>
  <c r="E873"/>
  <c r="E889"/>
  <c r="E905"/>
  <c r="E921"/>
  <c r="E937"/>
  <c r="E953"/>
  <c r="E969"/>
  <c r="E985"/>
  <c r="E1001"/>
  <c r="E1017"/>
  <c r="D521"/>
  <c r="D537"/>
  <c r="D553"/>
  <c r="D569"/>
  <c r="D585"/>
  <c r="D601"/>
  <c r="D617"/>
  <c r="D633"/>
  <c r="D649"/>
  <c r="D665"/>
  <c r="D681"/>
  <c r="D697"/>
  <c r="D713"/>
  <c r="D729"/>
  <c r="D745"/>
  <c r="D761"/>
  <c r="D777"/>
  <c r="D793"/>
  <c r="D809"/>
  <c r="D825"/>
  <c r="D841"/>
  <c r="D857"/>
  <c r="D873"/>
  <c r="D889"/>
  <c r="D905"/>
  <c r="D921"/>
  <c r="D937"/>
  <c r="D953"/>
  <c r="D969"/>
  <c r="D985"/>
  <c r="D1012"/>
  <c r="H1034"/>
  <c r="H1050"/>
  <c r="H1066"/>
  <c r="H1082"/>
  <c r="H1098"/>
  <c r="H1114"/>
  <c r="H1130"/>
  <c r="H1146"/>
  <c r="H1162"/>
  <c r="H1178"/>
  <c r="H1194"/>
  <c r="H1210"/>
  <c r="H1226"/>
  <c r="H1242"/>
  <c r="H1258"/>
  <c r="H1274"/>
  <c r="H1290"/>
  <c r="H1306"/>
  <c r="H1322"/>
  <c r="H1338"/>
  <c r="H1354"/>
  <c r="H1370"/>
  <c r="H1386"/>
  <c r="H1402"/>
  <c r="H1418"/>
  <c r="H1434"/>
  <c r="H1450"/>
  <c r="F999"/>
  <c r="E1028"/>
  <c r="E1044"/>
  <c r="E1060"/>
  <c r="E1076"/>
  <c r="E1092"/>
  <c r="E1108"/>
  <c r="E1124"/>
  <c r="E1140"/>
  <c r="E1156"/>
  <c r="E1172"/>
  <c r="E1188"/>
  <c r="G1204"/>
  <c r="I1223"/>
  <c r="I1253"/>
  <c r="J416"/>
  <c r="J432"/>
  <c r="J448"/>
  <c r="J464"/>
  <c r="J480"/>
  <c r="J496"/>
  <c r="J512"/>
  <c r="D256"/>
  <c r="L272"/>
  <c r="L288"/>
  <c r="L304"/>
  <c r="L320"/>
  <c r="L336"/>
  <c r="L352"/>
  <c r="L368"/>
  <c r="L384"/>
  <c r="L400"/>
  <c r="L416"/>
  <c r="L432"/>
  <c r="L448"/>
  <c r="L464"/>
  <c r="L480"/>
  <c r="L496"/>
  <c r="L520"/>
  <c r="L552"/>
  <c r="L584"/>
  <c r="L612"/>
  <c r="L628"/>
  <c r="L644"/>
  <c r="L660"/>
  <c r="L676"/>
  <c r="L692"/>
  <c r="L708"/>
  <c r="L724"/>
  <c r="L740"/>
  <c r="L756"/>
  <c r="L772"/>
  <c r="I823"/>
  <c r="I855"/>
  <c r="I879"/>
  <c r="I895"/>
  <c r="I911"/>
  <c r="I927"/>
  <c r="I943"/>
  <c r="I959"/>
  <c r="I975"/>
  <c r="I991"/>
  <c r="I1007"/>
  <c r="I1023"/>
  <c r="H527"/>
  <c r="H543"/>
  <c r="H559"/>
  <c r="H575"/>
  <c r="H591"/>
  <c r="H607"/>
  <c r="H623"/>
  <c r="H639"/>
  <c r="H655"/>
  <c r="H671"/>
  <c r="H687"/>
  <c r="H703"/>
  <c r="H719"/>
  <c r="H735"/>
  <c r="H751"/>
  <c r="H767"/>
  <c r="H783"/>
  <c r="H799"/>
  <c r="H815"/>
  <c r="H831"/>
  <c r="H847"/>
  <c r="H863"/>
  <c r="H879"/>
  <c r="H895"/>
  <c r="H911"/>
  <c r="H927"/>
  <c r="H943"/>
  <c r="H959"/>
  <c r="H975"/>
  <c r="D993"/>
  <c r="D1025"/>
  <c r="D1041"/>
  <c r="D1057"/>
  <c r="D1073"/>
  <c r="D1089"/>
  <c r="D1105"/>
  <c r="D1121"/>
  <c r="D1137"/>
  <c r="D1153"/>
  <c r="D1169"/>
  <c r="D1185"/>
  <c r="D1201"/>
  <c r="D1217"/>
  <c r="D1233"/>
  <c r="D1249"/>
  <c r="D1265"/>
  <c r="D1281"/>
  <c r="D1297"/>
  <c r="D1313"/>
  <c r="D1329"/>
  <c r="D1345"/>
  <c r="D1361"/>
  <c r="D1377"/>
  <c r="D1393"/>
  <c r="D1409"/>
  <c r="D1425"/>
  <c r="D1441"/>
  <c r="D1457"/>
  <c r="F1012"/>
  <c r="I1034"/>
  <c r="I1050"/>
  <c r="I1066"/>
  <c r="I1082"/>
  <c r="I1098"/>
  <c r="I1114"/>
  <c r="I1130"/>
  <c r="I1146"/>
  <c r="I1162"/>
  <c r="I1178"/>
  <c r="I1194"/>
  <c r="L1210"/>
  <c r="I1235"/>
  <c r="E1269"/>
  <c r="F423"/>
  <c r="F439"/>
  <c r="F455"/>
  <c r="F471"/>
  <c r="F487"/>
  <c r="F503"/>
  <c r="F519"/>
  <c r="G263"/>
  <c r="G295"/>
  <c r="G327"/>
  <c r="G359"/>
  <c r="G391"/>
  <c r="G423"/>
  <c r="G439"/>
  <c r="G455"/>
  <c r="G471"/>
  <c r="G487"/>
  <c r="G503"/>
  <c r="G527"/>
  <c r="K1071"/>
  <c r="L133"/>
  <c r="K398"/>
  <c r="H22"/>
  <c r="D15"/>
  <c r="K384"/>
  <c r="F20"/>
  <c r="H64"/>
  <c r="D64"/>
  <c r="K829"/>
  <c r="F69"/>
  <c r="K508"/>
  <c r="E83"/>
  <c r="J84"/>
  <c r="H359"/>
  <c r="I342"/>
  <c r="I606"/>
  <c r="F165"/>
  <c r="D429"/>
  <c r="K945"/>
  <c r="E82"/>
  <c r="J83"/>
  <c r="H358"/>
  <c r="I341"/>
  <c r="I605"/>
  <c r="F164"/>
  <c r="D428"/>
  <c r="E332"/>
  <c r="E459"/>
  <c r="E595"/>
  <c r="E723"/>
  <c r="E851"/>
  <c r="E944"/>
  <c r="D560"/>
  <c r="D688"/>
  <c r="D816"/>
  <c r="D944"/>
  <c r="H1089"/>
  <c r="H1217"/>
  <c r="H1345"/>
  <c r="F1013"/>
  <c r="E1147"/>
  <c r="J439"/>
  <c r="L295"/>
  <c r="L423"/>
  <c r="L559"/>
  <c r="L687"/>
  <c r="I874"/>
  <c r="I1002"/>
  <c r="H618"/>
  <c r="H746"/>
  <c r="H874"/>
  <c r="D1015"/>
  <c r="D1148"/>
  <c r="D1276"/>
  <c r="D1404"/>
  <c r="I1077"/>
  <c r="L1205"/>
  <c r="F498"/>
  <c r="G354"/>
  <c r="E395"/>
  <c r="E482"/>
  <c r="E554"/>
  <c r="E618"/>
  <c r="E682"/>
  <c r="E746"/>
  <c r="E810"/>
  <c r="I806"/>
  <c r="E903"/>
  <c r="E967"/>
  <c r="E517"/>
  <c r="D583"/>
  <c r="D647"/>
  <c r="D711"/>
  <c r="D775"/>
  <c r="D839"/>
  <c r="D903"/>
  <c r="D967"/>
  <c r="H1048"/>
  <c r="H1112"/>
  <c r="H1176"/>
  <c r="H1240"/>
  <c r="H1304"/>
  <c r="H1368"/>
  <c r="H1432"/>
  <c r="E1042"/>
  <c r="E1106"/>
  <c r="E1170"/>
  <c r="L1249"/>
  <c r="J462"/>
  <c r="D252"/>
  <c r="L318"/>
  <c r="L382"/>
  <c r="L446"/>
  <c r="L516"/>
  <c r="L582"/>
  <c r="K293"/>
  <c r="K170"/>
  <c r="K735"/>
  <c r="K65"/>
  <c r="K577"/>
  <c r="K454"/>
  <c r="K1019"/>
  <c r="K656"/>
  <c r="K1168"/>
  <c r="L27"/>
  <c r="L91"/>
  <c r="L155"/>
  <c r="L219"/>
  <c r="H29"/>
  <c r="K413"/>
  <c r="K290"/>
  <c r="K855"/>
  <c r="K185"/>
  <c r="K62"/>
  <c r="K618"/>
  <c r="K1139"/>
  <c r="K776"/>
  <c r="K1288"/>
  <c r="L42"/>
  <c r="L106"/>
  <c r="L170"/>
  <c r="L234"/>
  <c r="H44"/>
  <c r="H101"/>
  <c r="K716"/>
  <c r="K1228"/>
  <c r="G35"/>
  <c r="G99"/>
  <c r="G163"/>
  <c r="G227"/>
  <c r="D37"/>
  <c r="D101"/>
  <c r="D168"/>
  <c r="D232"/>
  <c r="J304"/>
  <c r="J368"/>
  <c r="K171"/>
  <c r="K48"/>
  <c r="K590"/>
  <c r="K1125"/>
  <c r="K758"/>
  <c r="K1270"/>
  <c r="I40"/>
  <c r="I104"/>
  <c r="I168"/>
  <c r="I232"/>
  <c r="F42"/>
  <c r="F106"/>
  <c r="H167"/>
  <c r="H231"/>
  <c r="F304"/>
  <c r="F368"/>
  <c r="K167"/>
  <c r="K44"/>
  <c r="H86"/>
  <c r="K556"/>
  <c r="K1108"/>
  <c r="G20"/>
  <c r="G84"/>
  <c r="G148"/>
  <c r="G212"/>
  <c r="D22"/>
  <c r="D86"/>
  <c r="D153"/>
  <c r="D217"/>
  <c r="J289"/>
  <c r="J353"/>
  <c r="K51"/>
  <c r="K563"/>
  <c r="K440"/>
  <c r="K1005"/>
  <c r="K638"/>
  <c r="K1150"/>
  <c r="I25"/>
  <c r="I89"/>
  <c r="I153"/>
  <c r="I217"/>
  <c r="F27"/>
  <c r="F91"/>
  <c r="H152"/>
  <c r="H216"/>
  <c r="F289"/>
  <c r="F353"/>
  <c r="K47"/>
  <c r="K559"/>
  <c r="K436"/>
  <c r="K809"/>
  <c r="K1321"/>
  <c r="K954"/>
  <c r="H2"/>
  <c r="E65"/>
  <c r="E129"/>
  <c r="E193"/>
  <c r="E257"/>
  <c r="J66"/>
  <c r="J140"/>
  <c r="J204"/>
  <c r="H277"/>
  <c r="H341"/>
  <c r="H405"/>
  <c r="H468"/>
  <c r="I260"/>
  <c r="I324"/>
  <c r="I388"/>
  <c r="I452"/>
  <c r="I524"/>
  <c r="I588"/>
  <c r="I652"/>
  <c r="I716"/>
  <c r="I780"/>
  <c r="F147"/>
  <c r="F211"/>
  <c r="D284"/>
  <c r="D348"/>
  <c r="D412"/>
  <c r="D475"/>
  <c r="E267"/>
  <c r="E331"/>
  <c r="K801"/>
  <c r="K1313"/>
  <c r="K946"/>
  <c r="K1458"/>
  <c r="E64"/>
  <c r="E128"/>
  <c r="E192"/>
  <c r="E256"/>
  <c r="J65"/>
  <c r="J139"/>
  <c r="J203"/>
  <c r="H276"/>
  <c r="H340"/>
  <c r="H404"/>
  <c r="H467"/>
  <c r="I259"/>
  <c r="I323"/>
  <c r="I387"/>
  <c r="I451"/>
  <c r="I523"/>
  <c r="I587"/>
  <c r="I651"/>
  <c r="I715"/>
  <c r="I779"/>
  <c r="F146"/>
  <c r="F210"/>
  <c r="D283"/>
  <c r="D347"/>
  <c r="D411"/>
  <c r="D474"/>
  <c r="E266"/>
  <c r="E330"/>
  <c r="E394"/>
  <c r="E361"/>
  <c r="E425"/>
  <c r="E465"/>
  <c r="E497"/>
  <c r="E537"/>
  <c r="E569"/>
  <c r="E601"/>
  <c r="E633"/>
  <c r="E665"/>
  <c r="E697"/>
  <c r="E729"/>
  <c r="E761"/>
  <c r="E793"/>
  <c r="E825"/>
  <c r="E857"/>
  <c r="I836"/>
  <c r="E886"/>
  <c r="E918"/>
  <c r="E950"/>
  <c r="E982"/>
  <c r="E1014"/>
  <c r="D534"/>
  <c r="D566"/>
  <c r="D598"/>
  <c r="D630"/>
  <c r="D662"/>
  <c r="D694"/>
  <c r="D726"/>
  <c r="D758"/>
  <c r="D790"/>
  <c r="D822"/>
  <c r="D854"/>
  <c r="D886"/>
  <c r="D918"/>
  <c r="D950"/>
  <c r="D982"/>
  <c r="H1031"/>
  <c r="H1063"/>
  <c r="H1095"/>
  <c r="H1127"/>
  <c r="H1159"/>
  <c r="H1191"/>
  <c r="H1223"/>
  <c r="H1255"/>
  <c r="H1287"/>
  <c r="H1319"/>
  <c r="H1351"/>
  <c r="H1383"/>
  <c r="H1415"/>
  <c r="H1447"/>
  <c r="E1025"/>
  <c r="E1057"/>
  <c r="E1089"/>
  <c r="E1121"/>
  <c r="E1153"/>
  <c r="E1185"/>
  <c r="L1217"/>
  <c r="J413"/>
  <c r="J445"/>
  <c r="J477"/>
  <c r="J509"/>
  <c r="L269"/>
  <c r="L301"/>
  <c r="L333"/>
  <c r="L365"/>
  <c r="L397"/>
  <c r="L429"/>
  <c r="L461"/>
  <c r="L493"/>
  <c r="L533"/>
  <c r="L565"/>
  <c r="L597"/>
  <c r="L629"/>
  <c r="L661"/>
  <c r="L693"/>
  <c r="L725"/>
  <c r="L757"/>
  <c r="I825"/>
  <c r="I880"/>
  <c r="I912"/>
  <c r="I944"/>
  <c r="I976"/>
  <c r="I1008"/>
  <c r="H528"/>
  <c r="H560"/>
  <c r="H592"/>
  <c r="H624"/>
  <c r="H656"/>
  <c r="H688"/>
  <c r="H720"/>
  <c r="H752"/>
  <c r="H784"/>
  <c r="H816"/>
  <c r="H848"/>
  <c r="H880"/>
  <c r="H912"/>
  <c r="H944"/>
  <c r="H976"/>
  <c r="D1026"/>
  <c r="D1058"/>
  <c r="D1090"/>
  <c r="D1122"/>
  <c r="D1154"/>
  <c r="D1186"/>
  <c r="D1218"/>
  <c r="D1250"/>
  <c r="D1282"/>
  <c r="D1314"/>
  <c r="D1346"/>
  <c r="D1378"/>
  <c r="D1410"/>
  <c r="D1442"/>
  <c r="F1014"/>
  <c r="I1051"/>
  <c r="I1083"/>
  <c r="I1115"/>
  <c r="I1147"/>
  <c r="I1179"/>
  <c r="L1211"/>
  <c r="E1271"/>
  <c r="F440"/>
  <c r="F472"/>
  <c r="F504"/>
  <c r="G264"/>
  <c r="G296"/>
  <c r="G328"/>
  <c r="G360"/>
  <c r="G392"/>
  <c r="E359"/>
  <c r="E423"/>
  <c r="E464"/>
  <c r="E496"/>
  <c r="E536"/>
  <c r="E568"/>
  <c r="E600"/>
  <c r="E632"/>
  <c r="E664"/>
  <c r="E696"/>
  <c r="E728"/>
  <c r="E760"/>
  <c r="E792"/>
  <c r="E824"/>
  <c r="E856"/>
  <c r="I834"/>
  <c r="E885"/>
  <c r="E917"/>
  <c r="E949"/>
  <c r="E981"/>
  <c r="E1013"/>
  <c r="D533"/>
  <c r="D565"/>
  <c r="D597"/>
  <c r="D629"/>
  <c r="D661"/>
  <c r="D693"/>
  <c r="D725"/>
  <c r="D757"/>
  <c r="D789"/>
  <c r="D821"/>
  <c r="D853"/>
  <c r="D885"/>
  <c r="D917"/>
  <c r="D949"/>
  <c r="D981"/>
  <c r="H1030"/>
  <c r="H1062"/>
  <c r="H1094"/>
  <c r="H1126"/>
  <c r="H1158"/>
  <c r="H1190"/>
  <c r="H1222"/>
  <c r="H1254"/>
  <c r="H1286"/>
  <c r="H1318"/>
  <c r="H1350"/>
  <c r="H1382"/>
  <c r="H1414"/>
  <c r="H1446"/>
  <c r="F1023"/>
  <c r="E1056"/>
  <c r="E1088"/>
  <c r="E1120"/>
  <c r="E1152"/>
  <c r="E1184"/>
  <c r="I1216"/>
  <c r="J411"/>
  <c r="J444"/>
  <c r="J476"/>
  <c r="J508"/>
  <c r="L268"/>
  <c r="L300"/>
  <c r="L332"/>
  <c r="L364"/>
  <c r="L396"/>
  <c r="L428"/>
  <c r="L460"/>
  <c r="L492"/>
  <c r="L544"/>
  <c r="L608"/>
  <c r="L640"/>
  <c r="L672"/>
  <c r="L704"/>
  <c r="L736"/>
  <c r="L768"/>
  <c r="I847"/>
  <c r="I891"/>
  <c r="I923"/>
  <c r="I955"/>
  <c r="I987"/>
  <c r="I1019"/>
  <c r="H539"/>
  <c r="H571"/>
  <c r="H603"/>
  <c r="H635"/>
  <c r="H667"/>
  <c r="H699"/>
  <c r="H731"/>
  <c r="H763"/>
  <c r="H795"/>
  <c r="H827"/>
  <c r="H859"/>
  <c r="H891"/>
  <c r="H923"/>
  <c r="H955"/>
  <c r="H987"/>
  <c r="D1037"/>
  <c r="D1069"/>
  <c r="D1101"/>
  <c r="D1133"/>
  <c r="D1165"/>
  <c r="D1197"/>
  <c r="D1229"/>
  <c r="D1261"/>
  <c r="D1293"/>
  <c r="D1325"/>
  <c r="D1349"/>
  <c r="D1369"/>
  <c r="D1389"/>
  <c r="D1413"/>
  <c r="D1433"/>
  <c r="D1453"/>
  <c r="F1020"/>
  <c r="I1042"/>
  <c r="I1062"/>
  <c r="I1086"/>
  <c r="I1106"/>
  <c r="I1126"/>
  <c r="I1150"/>
  <c r="I1170"/>
  <c r="I1190"/>
  <c r="E1215"/>
  <c r="L1250"/>
  <c r="F419"/>
  <c r="F443"/>
  <c r="F463"/>
  <c r="F483"/>
  <c r="F507"/>
  <c r="D253"/>
  <c r="G287"/>
  <c r="G335"/>
  <c r="G375"/>
  <c r="G415"/>
  <c r="G443"/>
  <c r="G463"/>
  <c r="G483"/>
  <c r="L509"/>
  <c r="G535"/>
  <c r="G551"/>
  <c r="G567"/>
  <c r="G583"/>
  <c r="G599"/>
  <c r="G615"/>
  <c r="G631"/>
  <c r="G647"/>
  <c r="G663"/>
  <c r="G679"/>
  <c r="G695"/>
  <c r="G711"/>
  <c r="G727"/>
  <c r="G743"/>
  <c r="G759"/>
  <c r="G775"/>
  <c r="G791"/>
  <c r="G807"/>
  <c r="G823"/>
  <c r="L784"/>
  <c r="L816"/>
  <c r="G842"/>
  <c r="G858"/>
  <c r="G874"/>
  <c r="G890"/>
  <c r="G906"/>
  <c r="G922"/>
  <c r="G938"/>
  <c r="G954"/>
  <c r="G970"/>
  <c r="G986"/>
  <c r="G1002"/>
  <c r="G1018"/>
  <c r="F522"/>
  <c r="F538"/>
  <c r="F554"/>
  <c r="F570"/>
  <c r="F586"/>
  <c r="F602"/>
  <c r="F618"/>
  <c r="F634"/>
  <c r="F650"/>
  <c r="F666"/>
  <c r="F682"/>
  <c r="F698"/>
  <c r="F714"/>
  <c r="F730"/>
  <c r="F746"/>
  <c r="F762"/>
  <c r="F778"/>
  <c r="F794"/>
  <c r="F810"/>
  <c r="F826"/>
  <c r="F842"/>
  <c r="F858"/>
  <c r="F874"/>
  <c r="F890"/>
  <c r="F906"/>
  <c r="F922"/>
  <c r="F938"/>
  <c r="F954"/>
  <c r="F970"/>
  <c r="F986"/>
  <c r="H1014"/>
  <c r="J1035"/>
  <c r="J1051"/>
  <c r="J1067"/>
  <c r="J1083"/>
  <c r="J1099"/>
  <c r="J1115"/>
  <c r="J1131"/>
  <c r="J1147"/>
  <c r="J1163"/>
  <c r="J1179"/>
  <c r="J1195"/>
  <c r="J1211"/>
  <c r="J1227"/>
  <c r="J1243"/>
  <c r="J1259"/>
  <c r="J1275"/>
  <c r="J1291"/>
  <c r="J1307"/>
  <c r="J1323"/>
  <c r="J1339"/>
  <c r="J1355"/>
  <c r="J1371"/>
  <c r="J1387"/>
  <c r="J1403"/>
  <c r="J1419"/>
  <c r="J1435"/>
  <c r="J1451"/>
  <c r="J1001"/>
  <c r="G1029"/>
  <c r="G1045"/>
  <c r="G1061"/>
  <c r="G1077"/>
  <c r="G1093"/>
  <c r="G1109"/>
  <c r="L1128"/>
  <c r="L1160"/>
  <c r="L1192"/>
  <c r="I1232"/>
  <c r="E1288"/>
  <c r="E1320"/>
  <c r="G1350"/>
  <c r="L1380"/>
  <c r="I1411"/>
  <c r="I1442"/>
  <c r="I1228"/>
  <c r="E1260"/>
  <c r="I1292"/>
  <c r="I1324"/>
  <c r="G1358"/>
  <c r="L1391"/>
  <c r="G1425"/>
  <c r="I1458"/>
  <c r="G1150"/>
  <c r="G1182"/>
  <c r="L1214"/>
  <c r="G1276"/>
  <c r="I1309"/>
  <c r="G1340"/>
  <c r="L1370"/>
  <c r="I1401"/>
  <c r="G1432"/>
  <c r="L1216"/>
  <c r="I1251"/>
  <c r="I1281"/>
  <c r="L1313"/>
  <c r="G1347"/>
  <c r="E1381"/>
  <c r="G1414"/>
  <c r="L1447"/>
  <c r="L797"/>
  <c r="L829"/>
  <c r="L848"/>
  <c r="L864"/>
  <c r="L880"/>
  <c r="L896"/>
  <c r="L912"/>
  <c r="L928"/>
  <c r="L944"/>
  <c r="L960"/>
  <c r="L976"/>
  <c r="L992"/>
  <c r="L1008"/>
  <c r="L1024"/>
  <c r="J528"/>
  <c r="J544"/>
  <c r="J560"/>
  <c r="J576"/>
  <c r="J592"/>
  <c r="J608"/>
  <c r="J624"/>
  <c r="J640"/>
  <c r="J656"/>
  <c r="J672"/>
  <c r="J688"/>
  <c r="J704"/>
  <c r="J720"/>
  <c r="J736"/>
  <c r="J752"/>
  <c r="J768"/>
  <c r="J784"/>
  <c r="J800"/>
  <c r="J816"/>
  <c r="J832"/>
  <c r="J848"/>
  <c r="J864"/>
  <c r="J880"/>
  <c r="J896"/>
  <c r="J912"/>
  <c r="J928"/>
  <c r="J944"/>
  <c r="J960"/>
  <c r="J976"/>
  <c r="H995"/>
  <c r="F1026"/>
  <c r="F1042"/>
  <c r="F1058"/>
  <c r="F1074"/>
  <c r="F1090"/>
  <c r="F1106"/>
  <c r="F1122"/>
  <c r="F1138"/>
  <c r="F1154"/>
  <c r="F1170"/>
  <c r="F1186"/>
  <c r="F1202"/>
  <c r="F1218"/>
  <c r="F1234"/>
  <c r="F1250"/>
  <c r="F1266"/>
  <c r="F1282"/>
  <c r="F1298"/>
  <c r="F1314"/>
  <c r="F1330"/>
  <c r="F1346"/>
  <c r="F1362"/>
  <c r="F1378"/>
  <c r="F1394"/>
  <c r="F1410"/>
  <c r="F1426"/>
  <c r="F1442"/>
  <c r="F1458"/>
  <c r="J1014"/>
  <c r="L1035"/>
  <c r="L1051"/>
  <c r="L1067"/>
  <c r="L1083"/>
  <c r="L1099"/>
  <c r="L1115"/>
  <c r="L1141"/>
  <c r="L1173"/>
  <c r="E1206"/>
  <c r="E1259"/>
  <c r="L1300"/>
  <c r="I1332"/>
  <c r="I1362"/>
  <c r="I1393"/>
  <c r="E1424"/>
  <c r="L1454"/>
  <c r="L1242"/>
  <c r="L1272"/>
  <c r="G1305"/>
  <c r="G1338"/>
  <c r="E1372"/>
  <c r="I1405"/>
  <c r="E1439"/>
  <c r="G1131"/>
  <c r="G1163"/>
  <c r="I1195"/>
  <c r="E1237"/>
  <c r="G1290"/>
  <c r="G1322"/>
  <c r="L1352"/>
  <c r="G1383"/>
  <c r="E1414"/>
  <c r="L1444"/>
  <c r="E1231"/>
  <c r="I1262"/>
  <c r="E1295"/>
  <c r="E1327"/>
  <c r="E1361"/>
  <c r="G1394"/>
  <c r="L1427"/>
  <c r="G1461"/>
  <c r="E1380"/>
  <c r="I1438"/>
  <c r="G277"/>
  <c r="G309"/>
  <c r="G341"/>
  <c r="G373"/>
  <c r="G405"/>
  <c r="G430"/>
  <c r="G446"/>
  <c r="G462"/>
  <c r="G478"/>
  <c r="G494"/>
  <c r="L515"/>
  <c r="G534"/>
  <c r="G550"/>
  <c r="G566"/>
  <c r="G582"/>
  <c r="G598"/>
  <c r="G614"/>
  <c r="G630"/>
  <c r="G646"/>
  <c r="G662"/>
  <c r="G678"/>
  <c r="G694"/>
  <c r="G710"/>
  <c r="G726"/>
  <c r="G742"/>
  <c r="G758"/>
  <c r="G774"/>
  <c r="G790"/>
  <c r="G806"/>
  <c r="G822"/>
  <c r="L782"/>
  <c r="L814"/>
  <c r="G841"/>
  <c r="G857"/>
  <c r="G873"/>
  <c r="G889"/>
  <c r="G905"/>
  <c r="G921"/>
  <c r="G937"/>
  <c r="G953"/>
  <c r="G969"/>
  <c r="G985"/>
  <c r="G1001"/>
  <c r="G1017"/>
  <c r="F521"/>
  <c r="F537"/>
  <c r="F553"/>
  <c r="F569"/>
  <c r="F585"/>
  <c r="F601"/>
  <c r="F617"/>
  <c r="F633"/>
  <c r="F649"/>
  <c r="F665"/>
  <c r="F681"/>
  <c r="F697"/>
  <c r="F713"/>
  <c r="F729"/>
  <c r="F745"/>
  <c r="F761"/>
  <c r="F777"/>
  <c r="F793"/>
  <c r="F809"/>
  <c r="F825"/>
  <c r="F841"/>
  <c r="F857"/>
  <c r="F873"/>
  <c r="F889"/>
  <c r="F905"/>
  <c r="F921"/>
  <c r="F937"/>
  <c r="F953"/>
  <c r="F969"/>
  <c r="F985"/>
  <c r="H1012"/>
  <c r="J1034"/>
  <c r="J1050"/>
  <c r="J1066"/>
  <c r="J1082"/>
  <c r="J1098"/>
  <c r="J1114"/>
  <c r="J1130"/>
  <c r="J1146"/>
  <c r="J1162"/>
  <c r="J1178"/>
  <c r="J1194"/>
  <c r="J1210"/>
  <c r="J1226"/>
  <c r="J1242"/>
  <c r="J1258"/>
  <c r="J1274"/>
  <c r="J1290"/>
  <c r="J1306"/>
  <c r="J1322"/>
  <c r="J1338"/>
  <c r="J1354"/>
  <c r="J1370"/>
  <c r="J1386"/>
  <c r="J1402"/>
  <c r="J1418"/>
  <c r="J1434"/>
  <c r="J1450"/>
  <c r="J999"/>
  <c r="G1028"/>
  <c r="G1044"/>
  <c r="G1060"/>
  <c r="G1076"/>
  <c r="G1092"/>
  <c r="G1108"/>
  <c r="L1126"/>
  <c r="L1158"/>
  <c r="L1190"/>
  <c r="L1228"/>
  <c r="E1286"/>
  <c r="E1318"/>
  <c r="G1348"/>
  <c r="E1379"/>
  <c r="L1409"/>
  <c r="I1440"/>
  <c r="I1226"/>
  <c r="I1258"/>
  <c r="I1290"/>
  <c r="I1322"/>
  <c r="E1356"/>
  <c r="L1389"/>
  <c r="G1423"/>
  <c r="I1456"/>
  <c r="G1148"/>
  <c r="G1180"/>
  <c r="I1212"/>
  <c r="I1272"/>
  <c r="I1307"/>
  <c r="I1338"/>
  <c r="L1368"/>
  <c r="L1399"/>
  <c r="G1430"/>
  <c r="E1461"/>
  <c r="I1249"/>
  <c r="I1279"/>
  <c r="L1311"/>
  <c r="G1345"/>
  <c r="L1378"/>
  <c r="G1412"/>
  <c r="I1445"/>
  <c r="L795"/>
  <c r="L827"/>
  <c r="L847"/>
  <c r="L863"/>
  <c r="L879"/>
  <c r="L895"/>
  <c r="L911"/>
  <c r="L927"/>
  <c r="L943"/>
  <c r="L959"/>
  <c r="L975"/>
  <c r="L991"/>
  <c r="L1007"/>
  <c r="L1023"/>
  <c r="J527"/>
  <c r="J543"/>
  <c r="J559"/>
  <c r="J575"/>
  <c r="J591"/>
  <c r="J607"/>
  <c r="J623"/>
  <c r="J639"/>
  <c r="J655"/>
  <c r="J671"/>
  <c r="J687"/>
  <c r="J703"/>
  <c r="J719"/>
  <c r="J735"/>
  <c r="J751"/>
  <c r="J767"/>
  <c r="J783"/>
  <c r="J799"/>
  <c r="J815"/>
  <c r="J831"/>
  <c r="J847"/>
  <c r="J863"/>
  <c r="J879"/>
  <c r="J895"/>
  <c r="J911"/>
  <c r="J927"/>
  <c r="J943"/>
  <c r="J959"/>
  <c r="J975"/>
  <c r="H993"/>
  <c r="F1025"/>
  <c r="F1041"/>
  <c r="F1057"/>
  <c r="F1073"/>
  <c r="F1089"/>
  <c r="F1105"/>
  <c r="F1121"/>
  <c r="F1137"/>
  <c r="F1153"/>
  <c r="F1169"/>
  <c r="F1185"/>
  <c r="F1201"/>
  <c r="F1217"/>
  <c r="F1233"/>
  <c r="F1249"/>
  <c r="F1265"/>
  <c r="F1281"/>
  <c r="F1297"/>
  <c r="F1313"/>
  <c r="F1329"/>
  <c r="F1345"/>
  <c r="F1361"/>
  <c r="F1377"/>
  <c r="F1393"/>
  <c r="F1409"/>
  <c r="F1425"/>
  <c r="F1441"/>
  <c r="F1457"/>
  <c r="J1012"/>
  <c r="L1034"/>
  <c r="L1050"/>
  <c r="L1066"/>
  <c r="L1082"/>
  <c r="L1098"/>
  <c r="L1114"/>
  <c r="L1139"/>
  <c r="L1171"/>
  <c r="E1204"/>
  <c r="E1253"/>
  <c r="L1298"/>
  <c r="L1330"/>
  <c r="L1360"/>
  <c r="I1391"/>
  <c r="E1422"/>
  <c r="L1452"/>
  <c r="I1240"/>
  <c r="L1270"/>
  <c r="G1303"/>
  <c r="E1336"/>
  <c r="E1370"/>
  <c r="G1403"/>
  <c r="L1436"/>
  <c r="G1129"/>
  <c r="G1161"/>
  <c r="G1193"/>
  <c r="I1233"/>
  <c r="G1288"/>
  <c r="I1320"/>
  <c r="L1350"/>
  <c r="G1381"/>
  <c r="E1412"/>
  <c r="L1442"/>
  <c r="E1229"/>
  <c r="I1260"/>
  <c r="E1293"/>
  <c r="G1333"/>
  <c r="E1405"/>
  <c r="L532"/>
  <c r="L564"/>
  <c r="L596"/>
  <c r="L618"/>
  <c r="L634"/>
  <c r="L650"/>
  <c r="L666"/>
  <c r="L682"/>
  <c r="L698"/>
  <c r="L714"/>
  <c r="L730"/>
  <c r="L746"/>
  <c r="L762"/>
  <c r="I803"/>
  <c r="I835"/>
  <c r="I867"/>
  <c r="I885"/>
  <c r="I901"/>
  <c r="I917"/>
  <c r="I933"/>
  <c r="I949"/>
  <c r="I965"/>
  <c r="I981"/>
  <c r="I997"/>
  <c r="I1013"/>
  <c r="E514"/>
  <c r="H533"/>
  <c r="H549"/>
  <c r="H565"/>
  <c r="H581"/>
  <c r="H597"/>
  <c r="H613"/>
  <c r="H629"/>
  <c r="H645"/>
  <c r="H661"/>
  <c r="H677"/>
  <c r="H693"/>
  <c r="H709"/>
  <c r="H725"/>
  <c r="H741"/>
  <c r="H757"/>
  <c r="H773"/>
  <c r="H789"/>
  <c r="H805"/>
  <c r="H821"/>
  <c r="H837"/>
  <c r="H853"/>
  <c r="H869"/>
  <c r="H885"/>
  <c r="H901"/>
  <c r="H917"/>
  <c r="H933"/>
  <c r="H949"/>
  <c r="H965"/>
  <c r="H981"/>
  <c r="D1005"/>
  <c r="D1031"/>
  <c r="D1047"/>
  <c r="D1063"/>
  <c r="D1079"/>
  <c r="D1095"/>
  <c r="D1111"/>
  <c r="D1127"/>
  <c r="D1143"/>
  <c r="D1159"/>
  <c r="D1175"/>
  <c r="D1191"/>
  <c r="D1207"/>
  <c r="D1223"/>
  <c r="D1239"/>
  <c r="D1255"/>
  <c r="D1271"/>
  <c r="D1287"/>
  <c r="D1303"/>
  <c r="D1319"/>
  <c r="D1335"/>
  <c r="D1351"/>
  <c r="D1367"/>
  <c r="D1383"/>
  <c r="D1399"/>
  <c r="D1415"/>
  <c r="D1431"/>
  <c r="D1447"/>
  <c r="F992"/>
  <c r="F1024"/>
  <c r="I1040"/>
  <c r="I1056"/>
  <c r="I1072"/>
  <c r="I1088"/>
  <c r="I1104"/>
  <c r="I1120"/>
  <c r="I1136"/>
  <c r="I1152"/>
  <c r="I1168"/>
  <c r="I1184"/>
  <c r="L1200"/>
  <c r="G1217"/>
  <c r="L1246"/>
  <c r="J412"/>
  <c r="F429"/>
  <c r="F445"/>
  <c r="F461"/>
  <c r="F477"/>
  <c r="F493"/>
  <c r="F509"/>
  <c r="D249"/>
  <c r="G275"/>
  <c r="G307"/>
  <c r="G339"/>
  <c r="G371"/>
  <c r="G403"/>
  <c r="G429"/>
  <c r="G445"/>
  <c r="G461"/>
  <c r="G477"/>
  <c r="G493"/>
  <c r="L513"/>
  <c r="G533"/>
  <c r="G549"/>
  <c r="G565"/>
  <c r="G581"/>
  <c r="G597"/>
  <c r="G613"/>
  <c r="G629"/>
  <c r="G645"/>
  <c r="G661"/>
  <c r="G677"/>
  <c r="G693"/>
  <c r="G709"/>
  <c r="G725"/>
  <c r="G741"/>
  <c r="G757"/>
  <c r="G773"/>
  <c r="G789"/>
  <c r="G805"/>
  <c r="G821"/>
  <c r="L780"/>
  <c r="L812"/>
  <c r="G840"/>
  <c r="G856"/>
  <c r="G872"/>
  <c r="G888"/>
  <c r="G904"/>
  <c r="G920"/>
  <c r="G936"/>
  <c r="G952"/>
  <c r="G968"/>
  <c r="G984"/>
  <c r="G1000"/>
  <c r="G1016"/>
  <c r="I519"/>
  <c r="F536"/>
  <c r="F552"/>
  <c r="F568"/>
  <c r="F584"/>
  <c r="F600"/>
  <c r="F616"/>
  <c r="F632"/>
  <c r="F648"/>
  <c r="F664"/>
  <c r="F680"/>
  <c r="F696"/>
  <c r="F712"/>
  <c r="F728"/>
  <c r="F744"/>
  <c r="F760"/>
  <c r="F776"/>
  <c r="F792"/>
  <c r="F808"/>
  <c r="F824"/>
  <c r="F840"/>
  <c r="F856"/>
  <c r="F872"/>
  <c r="F888"/>
  <c r="F904"/>
  <c r="F920"/>
  <c r="F936"/>
  <c r="F952"/>
  <c r="F968"/>
  <c r="F984"/>
  <c r="H1010"/>
  <c r="J1033"/>
  <c r="J1049"/>
  <c r="J1065"/>
  <c r="J1081"/>
  <c r="J1097"/>
  <c r="J1113"/>
  <c r="J1129"/>
  <c r="J1145"/>
  <c r="J1161"/>
  <c r="J1177"/>
  <c r="J1193"/>
  <c r="J1209"/>
  <c r="J1225"/>
  <c r="J1241"/>
  <c r="J1257"/>
  <c r="J1273"/>
  <c r="J1289"/>
  <c r="J1305"/>
  <c r="J1321"/>
  <c r="J1337"/>
  <c r="J1353"/>
  <c r="J1369"/>
  <c r="J1385"/>
  <c r="J1401"/>
  <c r="J1417"/>
  <c r="J1433"/>
  <c r="J1449"/>
  <c r="J997"/>
  <c r="G1027"/>
  <c r="G1043"/>
  <c r="G1059"/>
  <c r="G1075"/>
  <c r="G1091"/>
  <c r="G1107"/>
  <c r="L1124"/>
  <c r="L1156"/>
  <c r="L1188"/>
  <c r="L1224"/>
  <c r="G1284"/>
  <c r="E1316"/>
  <c r="I1346"/>
  <c r="E1377"/>
  <c r="L1407"/>
  <c r="G1438"/>
  <c r="G1224"/>
  <c r="G1257"/>
  <c r="I1288"/>
  <c r="G1320"/>
  <c r="E1354"/>
  <c r="I1387"/>
  <c r="G1421"/>
  <c r="I1454"/>
  <c r="G1146"/>
  <c r="G1178"/>
  <c r="I1210"/>
  <c r="I1268"/>
  <c r="I1305"/>
  <c r="L1336"/>
  <c r="L1366"/>
  <c r="L1397"/>
  <c r="I1428"/>
  <c r="G1459"/>
  <c r="I1247"/>
  <c r="I1277"/>
  <c r="L1309"/>
  <c r="E1343"/>
  <c r="L1376"/>
  <c r="G1410"/>
  <c r="I1443"/>
  <c r="L793"/>
  <c r="L825"/>
  <c r="L846"/>
  <c r="L862"/>
  <c r="L878"/>
  <c r="L894"/>
  <c r="L910"/>
  <c r="L926"/>
  <c r="L942"/>
  <c r="L958"/>
  <c r="L974"/>
  <c r="L990"/>
  <c r="L1006"/>
  <c r="L1022"/>
  <c r="J526"/>
  <c r="J542"/>
  <c r="J558"/>
  <c r="J574"/>
  <c r="J590"/>
  <c r="J606"/>
  <c r="J622"/>
  <c r="J638"/>
  <c r="J654"/>
  <c r="J670"/>
  <c r="J686"/>
  <c r="J702"/>
  <c r="J718"/>
  <c r="J734"/>
  <c r="J750"/>
  <c r="J766"/>
  <c r="J782"/>
  <c r="J798"/>
  <c r="J814"/>
  <c r="J830"/>
  <c r="J846"/>
  <c r="J862"/>
  <c r="J878"/>
  <c r="J894"/>
  <c r="J910"/>
  <c r="J926"/>
  <c r="J942"/>
  <c r="J958"/>
  <c r="J974"/>
  <c r="H991"/>
  <c r="H1023"/>
  <c r="F1040"/>
  <c r="F1056"/>
  <c r="F1072"/>
  <c r="F1088"/>
  <c r="F1104"/>
  <c r="F1120"/>
  <c r="F1136"/>
  <c r="F1152"/>
  <c r="F1168"/>
  <c r="F1184"/>
  <c r="F1200"/>
  <c r="F1216"/>
  <c r="F1232"/>
  <c r="F1248"/>
  <c r="F1264"/>
  <c r="F1280"/>
  <c r="F1296"/>
  <c r="F1312"/>
  <c r="F1328"/>
  <c r="F1344"/>
  <c r="F1360"/>
  <c r="F1376"/>
  <c r="F1392"/>
  <c r="F1408"/>
  <c r="F1424"/>
  <c r="F1440"/>
  <c r="F1456"/>
  <c r="J1010"/>
  <c r="L1033"/>
  <c r="L1049"/>
  <c r="L1065"/>
  <c r="L1081"/>
  <c r="L1097"/>
  <c r="L1113"/>
  <c r="L1137"/>
  <c r="L1169"/>
  <c r="E1202"/>
  <c r="G1249"/>
  <c r="L1296"/>
  <c r="L1328"/>
  <c r="E1359"/>
  <c r="I1389"/>
  <c r="E1420"/>
  <c r="L1450"/>
  <c r="I1238"/>
  <c r="L1268"/>
  <c r="I1301"/>
  <c r="E1334"/>
  <c r="E1368"/>
  <c r="E1401"/>
  <c r="I1434"/>
  <c r="G1127"/>
  <c r="G1159"/>
  <c r="G1191"/>
  <c r="L1229"/>
  <c r="I1286"/>
  <c r="I1318"/>
  <c r="L1348"/>
  <c r="G1379"/>
  <c r="E1410"/>
  <c r="E1441"/>
  <c r="E1227"/>
  <c r="L1258"/>
  <c r="E1291"/>
  <c r="E1323"/>
  <c r="I1356"/>
  <c r="G1390"/>
  <c r="L1423"/>
  <c r="E1457"/>
  <c r="I1371"/>
  <c r="E1430"/>
  <c r="G273"/>
  <c r="G305"/>
  <c r="G337"/>
  <c r="G369"/>
  <c r="G401"/>
  <c r="G428"/>
  <c r="G444"/>
  <c r="G460"/>
  <c r="G476"/>
  <c r="G492"/>
  <c r="L511"/>
  <c r="G532"/>
  <c r="G548"/>
  <c r="G564"/>
  <c r="G580"/>
  <c r="G596"/>
  <c r="G612"/>
  <c r="G628"/>
  <c r="G644"/>
  <c r="G660"/>
  <c r="G676"/>
  <c r="G692"/>
  <c r="G708"/>
  <c r="G724"/>
  <c r="G740"/>
  <c r="G756"/>
  <c r="G772"/>
  <c r="G788"/>
  <c r="G804"/>
  <c r="G820"/>
  <c r="L778"/>
  <c r="L810"/>
  <c r="G839"/>
  <c r="G855"/>
  <c r="G871"/>
  <c r="G887"/>
  <c r="G903"/>
  <c r="G919"/>
  <c r="G935"/>
  <c r="G951"/>
  <c r="G967"/>
  <c r="G983"/>
  <c r="G999"/>
  <c r="G1015"/>
  <c r="I517"/>
  <c r="F535"/>
  <c r="F551"/>
  <c r="F567"/>
  <c r="F583"/>
  <c r="F599"/>
  <c r="F615"/>
  <c r="F631"/>
  <c r="F647"/>
  <c r="F663"/>
  <c r="F679"/>
  <c r="F695"/>
  <c r="F711"/>
  <c r="F727"/>
  <c r="F743"/>
  <c r="F759"/>
  <c r="F775"/>
  <c r="F791"/>
  <c r="F807"/>
  <c r="F823"/>
  <c r="F839"/>
  <c r="F855"/>
  <c r="F871"/>
  <c r="F887"/>
  <c r="F903"/>
  <c r="F919"/>
  <c r="F935"/>
  <c r="F951"/>
  <c r="F967"/>
  <c r="F983"/>
  <c r="H1008"/>
  <c r="J1032"/>
  <c r="J1048"/>
  <c r="J1064"/>
  <c r="J1080"/>
  <c r="J1096"/>
  <c r="J1112"/>
  <c r="J1128"/>
  <c r="J1144"/>
  <c r="J1160"/>
  <c r="J1176"/>
  <c r="J1192"/>
  <c r="J1208"/>
  <c r="J1224"/>
  <c r="J1240"/>
  <c r="J1256"/>
  <c r="J1272"/>
  <c r="J1288"/>
  <c r="J1304"/>
  <c r="J1320"/>
  <c r="J1336"/>
  <c r="J1352"/>
  <c r="J1368"/>
  <c r="J1384"/>
  <c r="J1400"/>
  <c r="J1416"/>
  <c r="J1432"/>
  <c r="J1448"/>
  <c r="J995"/>
  <c r="G1026"/>
  <c r="G1042"/>
  <c r="G1058"/>
  <c r="G1074"/>
  <c r="G1090"/>
  <c r="G1106"/>
  <c r="L1122"/>
  <c r="L1154"/>
  <c r="L1186"/>
  <c r="E1221"/>
  <c r="G1282"/>
  <c r="E1314"/>
  <c r="I1344"/>
  <c r="G1375"/>
  <c r="L1405"/>
  <c r="I1436"/>
  <c r="G1222"/>
  <c r="G1256"/>
  <c r="G1286"/>
  <c r="G1318"/>
  <c r="E1352"/>
  <c r="I1385"/>
  <c r="E1419"/>
  <c r="I1452"/>
  <c r="G1144"/>
  <c r="G1176"/>
  <c r="I1208"/>
  <c r="G1264"/>
  <c r="I1303"/>
  <c r="L1334"/>
  <c r="E1365"/>
  <c r="L1395"/>
  <c r="I1426"/>
  <c r="G1457"/>
  <c r="G1245"/>
  <c r="I1275"/>
  <c r="L1307"/>
  <c r="E1341"/>
  <c r="I1374"/>
  <c r="E1408"/>
  <c r="G1441"/>
  <c r="L791"/>
  <c r="L823"/>
  <c r="L845"/>
  <c r="L861"/>
  <c r="L877"/>
  <c r="L893"/>
  <c r="L909"/>
  <c r="L941"/>
  <c r="L957"/>
  <c r="L973"/>
  <c r="L989"/>
  <c r="L1005"/>
  <c r="L1021"/>
  <c r="J525"/>
  <c r="J541"/>
  <c r="J557"/>
  <c r="J589"/>
  <c r="J621"/>
  <c r="J653"/>
  <c r="J701"/>
  <c r="J733"/>
  <c r="J781"/>
  <c r="J829"/>
  <c r="J861"/>
  <c r="J893"/>
  <c r="J941"/>
  <c r="J973"/>
  <c r="H1021"/>
  <c r="F1055"/>
  <c r="F1087"/>
  <c r="F1135"/>
  <c r="F1167"/>
  <c r="F1199"/>
  <c r="F1247"/>
  <c r="F1295"/>
  <c r="F1327"/>
  <c r="F1359"/>
  <c r="F1391"/>
  <c r="F1423"/>
  <c r="J1008"/>
  <c r="L1048"/>
  <c r="L1096"/>
  <c r="L1135"/>
  <c r="I1245"/>
  <c r="L1326"/>
  <c r="L1387"/>
  <c r="E1449"/>
  <c r="E1267"/>
  <c r="E1366"/>
  <c r="I1432"/>
  <c r="G1157"/>
  <c r="L1284"/>
  <c r="E1347"/>
  <c r="G1408"/>
  <c r="E1225"/>
  <c r="E1289"/>
  <c r="K26"/>
  <c r="L9"/>
  <c r="K41"/>
  <c r="L152"/>
  <c r="G145"/>
  <c r="K27"/>
  <c r="I150"/>
  <c r="K23"/>
  <c r="G194"/>
  <c r="K419"/>
  <c r="I199"/>
  <c r="K415"/>
  <c r="E23"/>
  <c r="J24"/>
  <c r="H299"/>
  <c r="I282"/>
  <c r="I546"/>
  <c r="J96"/>
  <c r="D370"/>
  <c r="E353"/>
  <c r="E22"/>
  <c r="J23"/>
  <c r="H298"/>
  <c r="I281"/>
  <c r="I545"/>
  <c r="J94"/>
  <c r="D369"/>
  <c r="E292"/>
  <c r="E405"/>
  <c r="E567"/>
  <c r="E695"/>
  <c r="E823"/>
  <c r="E916"/>
  <c r="D532"/>
  <c r="D660"/>
  <c r="D788"/>
  <c r="D916"/>
  <c r="H1061"/>
  <c r="H1189"/>
  <c r="H1317"/>
  <c r="H1445"/>
  <c r="E1119"/>
  <c r="L1277"/>
  <c r="L267"/>
  <c r="L395"/>
  <c r="L531"/>
  <c r="L659"/>
  <c r="I821"/>
  <c r="I974"/>
  <c r="H590"/>
  <c r="H718"/>
  <c r="H846"/>
  <c r="H974"/>
  <c r="D1120"/>
  <c r="D1248"/>
  <c r="D1376"/>
  <c r="I1049"/>
  <c r="I1177"/>
  <c r="F470"/>
  <c r="E371"/>
  <c r="E470"/>
  <c r="E542"/>
  <c r="E606"/>
  <c r="E670"/>
  <c r="E734"/>
  <c r="E798"/>
  <c r="E862"/>
  <c r="E891"/>
  <c r="E955"/>
  <c r="E1019"/>
  <c r="D571"/>
  <c r="D635"/>
  <c r="D699"/>
  <c r="D827"/>
  <c r="D891"/>
  <c r="D955"/>
  <c r="H1036"/>
  <c r="H1164"/>
  <c r="H1228"/>
  <c r="H1356"/>
  <c r="E1030"/>
  <c r="E1158"/>
  <c r="J450"/>
  <c r="L306"/>
  <c r="L434"/>
  <c r="L570"/>
  <c r="K74"/>
  <c r="K1151"/>
  <c r="K358"/>
  <c r="K1439"/>
  <c r="L15"/>
  <c r="L79"/>
  <c r="L207"/>
  <c r="K317"/>
  <c r="K759"/>
  <c r="K601"/>
  <c r="K1043"/>
  <c r="K1192"/>
  <c r="L94"/>
  <c r="L222"/>
  <c r="H89"/>
  <c r="K1132"/>
  <c r="G87"/>
  <c r="G215"/>
  <c r="D89"/>
  <c r="D220"/>
  <c r="J356"/>
  <c r="K587"/>
  <c r="K1029"/>
  <c r="K1174"/>
  <c r="I92"/>
  <c r="I220"/>
  <c r="F94"/>
  <c r="H219"/>
  <c r="F356"/>
  <c r="K583"/>
  <c r="K1379"/>
  <c r="G8"/>
  <c r="G136"/>
  <c r="D10"/>
  <c r="D141"/>
  <c r="J277"/>
  <c r="J405"/>
  <c r="K344"/>
  <c r="K1421"/>
  <c r="I13"/>
  <c r="I141"/>
  <c r="F15"/>
  <c r="H140"/>
  <c r="F277"/>
  <c r="F405"/>
  <c r="K340"/>
  <c r="K1225"/>
  <c r="K1370"/>
  <c r="E117"/>
  <c r="E245"/>
  <c r="J128"/>
  <c r="H265"/>
  <c r="H393"/>
  <c r="H520"/>
  <c r="I376"/>
  <c r="I504"/>
  <c r="I640"/>
  <c r="I768"/>
  <c r="F199"/>
  <c r="D336"/>
  <c r="D463"/>
  <c r="E319"/>
  <c r="K1217"/>
  <c r="K1362"/>
  <c r="E116"/>
  <c r="E244"/>
  <c r="J127"/>
  <c r="H264"/>
  <c r="H392"/>
  <c r="H519"/>
  <c r="I375"/>
  <c r="I503"/>
  <c r="I639"/>
  <c r="I767"/>
  <c r="F198"/>
  <c r="D335"/>
  <c r="D462"/>
  <c r="E318"/>
  <c r="E438"/>
  <c r="E461"/>
  <c r="E533"/>
  <c r="E597"/>
  <c r="E661"/>
  <c r="E725"/>
  <c r="E789"/>
  <c r="E853"/>
  <c r="E882"/>
  <c r="E946"/>
  <c r="E1010"/>
  <c r="D562"/>
  <c r="D626"/>
  <c r="D690"/>
  <c r="D754"/>
  <c r="D818"/>
  <c r="D882"/>
  <c r="D946"/>
  <c r="H1027"/>
  <c r="H1091"/>
  <c r="H1155"/>
  <c r="H1219"/>
  <c r="H1283"/>
  <c r="H1347"/>
  <c r="H1411"/>
  <c r="F1017"/>
  <c r="E1085"/>
  <c r="E1149"/>
  <c r="I1213"/>
  <c r="J441"/>
  <c r="J505"/>
  <c r="L297"/>
  <c r="L361"/>
  <c r="L425"/>
  <c r="L489"/>
  <c r="L561"/>
  <c r="L625"/>
  <c r="L689"/>
  <c r="L753"/>
  <c r="I876"/>
  <c r="I940"/>
  <c r="I1004"/>
  <c r="H556"/>
  <c r="H620"/>
  <c r="H684"/>
  <c r="H748"/>
  <c r="H812"/>
  <c r="H876"/>
  <c r="H940"/>
  <c r="D1019"/>
  <c r="D1086"/>
  <c r="D1150"/>
  <c r="D1214"/>
  <c r="D1278"/>
  <c r="D1342"/>
  <c r="D1406"/>
  <c r="F1006"/>
  <c r="I1079"/>
  <c r="I1143"/>
  <c r="L1207"/>
  <c r="F436"/>
  <c r="F500"/>
  <c r="G292"/>
  <c r="G356"/>
  <c r="G420"/>
  <c r="E460"/>
  <c r="E532"/>
  <c r="E596"/>
  <c r="E660"/>
  <c r="E724"/>
  <c r="E788"/>
  <c r="E852"/>
  <c r="E881"/>
  <c r="E945"/>
  <c r="E1009"/>
  <c r="D561"/>
  <c r="D625"/>
  <c r="D689"/>
  <c r="D753"/>
  <c r="D817"/>
  <c r="D881"/>
  <c r="D945"/>
  <c r="H1026"/>
  <c r="H1090"/>
  <c r="H1154"/>
  <c r="H1218"/>
  <c r="H1282"/>
  <c r="H1346"/>
  <c r="H1410"/>
  <c r="F1015"/>
  <c r="E1084"/>
  <c r="E1148"/>
  <c r="G1212"/>
  <c r="J440"/>
  <c r="J504"/>
  <c r="L296"/>
  <c r="L360"/>
  <c r="L424"/>
  <c r="L488"/>
  <c r="L600"/>
  <c r="L668"/>
  <c r="L732"/>
  <c r="I839"/>
  <c r="I919"/>
  <c r="I983"/>
  <c r="H535"/>
  <c r="H599"/>
  <c r="H663"/>
  <c r="H727"/>
  <c r="H791"/>
  <c r="H855"/>
  <c r="H919"/>
  <c r="H983"/>
  <c r="D1065"/>
  <c r="D1129"/>
  <c r="D1193"/>
  <c r="D1257"/>
  <c r="D1321"/>
  <c r="D1365"/>
  <c r="D1405"/>
  <c r="D1449"/>
  <c r="I1038"/>
  <c r="I1078"/>
  <c r="I1122"/>
  <c r="I1166"/>
  <c r="L1206"/>
  <c r="F415"/>
  <c r="F459"/>
  <c r="F499"/>
  <c r="G279"/>
  <c r="G367"/>
  <c r="G435"/>
  <c r="G479"/>
  <c r="G531"/>
  <c r="G563"/>
  <c r="G595"/>
  <c r="G627"/>
  <c r="G659"/>
  <c r="G691"/>
  <c r="G723"/>
  <c r="G755"/>
  <c r="G787"/>
  <c r="G819"/>
  <c r="L808"/>
  <c r="G854"/>
  <c r="G886"/>
  <c r="G918"/>
  <c r="G950"/>
  <c r="G982"/>
  <c r="G1014"/>
  <c r="F534"/>
  <c r="F566"/>
  <c r="F598"/>
  <c r="F630"/>
  <c r="F662"/>
  <c r="F694"/>
  <c r="F726"/>
  <c r="F758"/>
  <c r="F790"/>
  <c r="F822"/>
  <c r="F854"/>
  <c r="F886"/>
  <c r="F918"/>
  <c r="F950"/>
  <c r="F982"/>
  <c r="J1031"/>
  <c r="J1063"/>
  <c r="J1095"/>
  <c r="J1127"/>
  <c r="J1159"/>
  <c r="J1191"/>
  <c r="J1223"/>
  <c r="J1255"/>
  <c r="J1287"/>
  <c r="J1319"/>
  <c r="J1351"/>
  <c r="J1383"/>
  <c r="J1415"/>
  <c r="J1447"/>
  <c r="G1025"/>
  <c r="G1057"/>
  <c r="G1089"/>
  <c r="G1121"/>
  <c r="L1184"/>
  <c r="G1280"/>
  <c r="L1342"/>
  <c r="E1404"/>
  <c r="G1220"/>
  <c r="E1284"/>
  <c r="E1350"/>
  <c r="E1417"/>
  <c r="G1142"/>
  <c r="I1206"/>
  <c r="G1301"/>
  <c r="E1363"/>
  <c r="I1424"/>
  <c r="G1243"/>
  <c r="L1305"/>
  <c r="I1372"/>
  <c r="I1439"/>
  <c r="L821"/>
  <c r="L860"/>
  <c r="L892"/>
  <c r="L924"/>
  <c r="L956"/>
  <c r="L988"/>
  <c r="L1020"/>
  <c r="J540"/>
  <c r="J572"/>
  <c r="J604"/>
  <c r="J636"/>
  <c r="J668"/>
  <c r="J700"/>
  <c r="J732"/>
  <c r="J764"/>
  <c r="J796"/>
  <c r="J828"/>
  <c r="J860"/>
  <c r="J892"/>
  <c r="J924"/>
  <c r="J956"/>
  <c r="J988"/>
  <c r="F1038"/>
  <c r="F1070"/>
  <c r="F1102"/>
  <c r="K310"/>
  <c r="H11"/>
  <c r="K628"/>
  <c r="K1451"/>
  <c r="D150"/>
  <c r="K592"/>
  <c r="H149"/>
  <c r="K964"/>
  <c r="D199"/>
  <c r="K1006"/>
  <c r="H198"/>
  <c r="K600"/>
  <c r="E151"/>
  <c r="J162"/>
  <c r="H426"/>
  <c r="I410"/>
  <c r="I674"/>
  <c r="F233"/>
  <c r="D497"/>
  <c r="K584"/>
  <c r="E150"/>
  <c r="J161"/>
  <c r="H425"/>
  <c r="I409"/>
  <c r="I673"/>
  <c r="F232"/>
  <c r="D480"/>
  <c r="E380"/>
  <c r="E495"/>
  <c r="E631"/>
  <c r="E759"/>
  <c r="I832"/>
  <c r="E980"/>
  <c r="D596"/>
  <c r="D724"/>
  <c r="D852"/>
  <c r="D980"/>
  <c r="H1125"/>
  <c r="H1253"/>
  <c r="H1381"/>
  <c r="E1055"/>
  <c r="E1183"/>
  <c r="J475"/>
  <c r="L331"/>
  <c r="L459"/>
  <c r="L595"/>
  <c r="L723"/>
  <c r="I910"/>
  <c r="H526"/>
  <c r="H654"/>
  <c r="H782"/>
  <c r="H910"/>
  <c r="D1056"/>
  <c r="D1184"/>
  <c r="D1312"/>
  <c r="D1440"/>
  <c r="I1113"/>
  <c r="L1266"/>
  <c r="G262"/>
  <c r="G390"/>
  <c r="E435"/>
  <c r="E502"/>
  <c r="E574"/>
  <c r="E638"/>
  <c r="E702"/>
  <c r="E766"/>
  <c r="E830"/>
  <c r="I846"/>
  <c r="E923"/>
  <c r="E987"/>
  <c r="D539"/>
  <c r="D603"/>
  <c r="D667"/>
  <c r="D731"/>
  <c r="D795"/>
  <c r="D859"/>
  <c r="D923"/>
  <c r="D987"/>
  <c r="H1068"/>
  <c r="H1132"/>
  <c r="H1196"/>
  <c r="H1260"/>
  <c r="H1324"/>
  <c r="H1388"/>
  <c r="H1452"/>
  <c r="E1062"/>
  <c r="E1126"/>
  <c r="E1190"/>
  <c r="J418"/>
  <c r="J482"/>
  <c r="L274"/>
  <c r="L338"/>
  <c r="L402"/>
  <c r="L466"/>
  <c r="L538"/>
  <c r="L602"/>
  <c r="K453"/>
  <c r="K330"/>
  <c r="K895"/>
  <c r="K225"/>
  <c r="K102"/>
  <c r="K667"/>
  <c r="K1179"/>
  <c r="K816"/>
  <c r="K1328"/>
  <c r="L47"/>
  <c r="L111"/>
  <c r="L175"/>
  <c r="L239"/>
  <c r="K61"/>
  <c r="K573"/>
  <c r="K450"/>
  <c r="K1015"/>
  <c r="K345"/>
  <c r="K222"/>
  <c r="K787"/>
  <c r="K1303"/>
  <c r="K936"/>
  <c r="K1448"/>
  <c r="L62"/>
  <c r="L126"/>
  <c r="L190"/>
  <c r="L254"/>
  <c r="H57"/>
  <c r="K1243"/>
  <c r="K876"/>
  <c r="K1388"/>
  <c r="G55"/>
  <c r="G119"/>
  <c r="G183"/>
  <c r="G247"/>
  <c r="D57"/>
  <c r="D124"/>
  <c r="D188"/>
  <c r="J260"/>
  <c r="J324"/>
  <c r="J388"/>
  <c r="K331"/>
  <c r="K208"/>
  <c r="K773"/>
  <c r="K1285"/>
  <c r="K918"/>
  <c r="K1430"/>
  <c r="I60"/>
  <c r="I124"/>
  <c r="I188"/>
  <c r="I252"/>
  <c r="F62"/>
  <c r="H123"/>
  <c r="H187"/>
  <c r="F260"/>
  <c r="F324"/>
  <c r="F388"/>
  <c r="K327"/>
  <c r="K204"/>
  <c r="H106"/>
  <c r="K756"/>
  <c r="K1268"/>
  <c r="G40"/>
  <c r="G104"/>
  <c r="G168"/>
  <c r="G232"/>
  <c r="D42"/>
  <c r="D106"/>
  <c r="D173"/>
  <c r="D237"/>
  <c r="J309"/>
  <c r="J373"/>
  <c r="K211"/>
  <c r="K88"/>
  <c r="K653"/>
  <c r="K1165"/>
  <c r="K798"/>
  <c r="K1310"/>
  <c r="I45"/>
  <c r="I109"/>
  <c r="I173"/>
  <c r="I237"/>
  <c r="F47"/>
  <c r="F111"/>
  <c r="H172"/>
  <c r="H236"/>
  <c r="F309"/>
  <c r="F373"/>
  <c r="K207"/>
  <c r="K84"/>
  <c r="K649"/>
  <c r="K969"/>
  <c r="K568"/>
  <c r="K1114"/>
  <c r="E21"/>
  <c r="E85"/>
  <c r="E149"/>
  <c r="E213"/>
  <c r="J22"/>
  <c r="J86"/>
  <c r="J160"/>
  <c r="J224"/>
  <c r="H297"/>
  <c r="H361"/>
  <c r="H424"/>
  <c r="H488"/>
  <c r="I280"/>
  <c r="I344"/>
  <c r="I408"/>
  <c r="I472"/>
  <c r="I544"/>
  <c r="I608"/>
  <c r="I672"/>
  <c r="I736"/>
  <c r="I800"/>
  <c r="F167"/>
  <c r="F231"/>
  <c r="D304"/>
  <c r="D368"/>
  <c r="D431"/>
  <c r="D495"/>
  <c r="E287"/>
  <c r="E351"/>
  <c r="K961"/>
  <c r="K552"/>
  <c r="K1106"/>
  <c r="E20"/>
  <c r="E84"/>
  <c r="E148"/>
  <c r="E212"/>
  <c r="J21"/>
  <c r="J85"/>
  <c r="J159"/>
  <c r="J223"/>
  <c r="H296"/>
  <c r="H360"/>
  <c r="H423"/>
  <c r="H487"/>
  <c r="I279"/>
  <c r="I343"/>
  <c r="I407"/>
  <c r="I471"/>
  <c r="I543"/>
  <c r="I607"/>
  <c r="I671"/>
  <c r="I735"/>
  <c r="I799"/>
  <c r="F166"/>
  <c r="F230"/>
  <c r="D303"/>
  <c r="D367"/>
  <c r="D430"/>
  <c r="D494"/>
  <c r="E286"/>
  <c r="E350"/>
  <c r="E414"/>
  <c r="E385"/>
  <c r="E445"/>
  <c r="E477"/>
  <c r="G513"/>
  <c r="E549"/>
  <c r="E581"/>
  <c r="E613"/>
  <c r="E645"/>
  <c r="E677"/>
  <c r="E709"/>
  <c r="E741"/>
  <c r="E773"/>
  <c r="E805"/>
  <c r="E837"/>
  <c r="E869"/>
  <c r="I860"/>
  <c r="E898"/>
  <c r="E930"/>
  <c r="E962"/>
  <c r="E994"/>
  <c r="E507"/>
  <c r="D546"/>
  <c r="D578"/>
  <c r="D610"/>
  <c r="D642"/>
  <c r="D674"/>
  <c r="D706"/>
  <c r="D738"/>
  <c r="D770"/>
  <c r="D802"/>
  <c r="D834"/>
  <c r="D866"/>
  <c r="D898"/>
  <c r="D930"/>
  <c r="D962"/>
  <c r="D998"/>
  <c r="H1043"/>
  <c r="H1075"/>
  <c r="H1107"/>
  <c r="H1139"/>
  <c r="H1171"/>
  <c r="H1203"/>
  <c r="H1235"/>
  <c r="H1267"/>
  <c r="H1299"/>
  <c r="H1331"/>
  <c r="H1363"/>
  <c r="H1395"/>
  <c r="H1427"/>
  <c r="H1459"/>
  <c r="E1037"/>
  <c r="E1069"/>
  <c r="E1101"/>
  <c r="E1133"/>
  <c r="E1165"/>
  <c r="G1197"/>
  <c r="G1240"/>
  <c r="J425"/>
  <c r="J457"/>
  <c r="J489"/>
  <c r="D242"/>
  <c r="L281"/>
  <c r="L313"/>
  <c r="L345"/>
  <c r="L377"/>
  <c r="L409"/>
  <c r="L441"/>
  <c r="L473"/>
  <c r="L506"/>
  <c r="L545"/>
  <c r="L577"/>
  <c r="L609"/>
  <c r="L641"/>
  <c r="L673"/>
  <c r="L705"/>
  <c r="L737"/>
  <c r="L769"/>
  <c r="I849"/>
  <c r="I892"/>
  <c r="I924"/>
  <c r="I956"/>
  <c r="I988"/>
  <c r="I1020"/>
  <c r="H540"/>
  <c r="H572"/>
  <c r="H604"/>
  <c r="H636"/>
  <c r="H668"/>
  <c r="H700"/>
  <c r="H732"/>
  <c r="H764"/>
  <c r="H796"/>
  <c r="H828"/>
  <c r="H860"/>
  <c r="H892"/>
  <c r="H924"/>
  <c r="H956"/>
  <c r="H988"/>
  <c r="D1038"/>
  <c r="D1070"/>
  <c r="D1102"/>
  <c r="D1134"/>
  <c r="D1166"/>
  <c r="D1198"/>
  <c r="D1230"/>
  <c r="D1262"/>
  <c r="D1294"/>
  <c r="D1326"/>
  <c r="D1358"/>
  <c r="D1390"/>
  <c r="D1422"/>
  <c r="D1454"/>
  <c r="I1031"/>
  <c r="I1063"/>
  <c r="I1095"/>
  <c r="I1127"/>
  <c r="I1159"/>
  <c r="I1191"/>
  <c r="G1230"/>
  <c r="F420"/>
  <c r="F452"/>
  <c r="F484"/>
  <c r="F516"/>
  <c r="G276"/>
  <c r="G308"/>
  <c r="G340"/>
  <c r="G372"/>
  <c r="G404"/>
  <c r="E383"/>
  <c r="E444"/>
  <c r="E476"/>
  <c r="G511"/>
  <c r="E548"/>
  <c r="E580"/>
  <c r="E612"/>
  <c r="E644"/>
  <c r="E676"/>
  <c r="E708"/>
  <c r="E740"/>
  <c r="E772"/>
  <c r="E804"/>
  <c r="E836"/>
  <c r="E868"/>
  <c r="I858"/>
  <c r="E897"/>
  <c r="E929"/>
  <c r="E961"/>
  <c r="E993"/>
  <c r="E505"/>
  <c r="D545"/>
  <c r="D577"/>
  <c r="D609"/>
  <c r="D641"/>
  <c r="D673"/>
  <c r="D705"/>
  <c r="D737"/>
  <c r="D769"/>
  <c r="D801"/>
  <c r="D833"/>
  <c r="D865"/>
  <c r="D897"/>
  <c r="D929"/>
  <c r="D961"/>
  <c r="D996"/>
  <c r="H1042"/>
  <c r="H1074"/>
  <c r="H1106"/>
  <c r="H1138"/>
  <c r="H1170"/>
  <c r="H1202"/>
  <c r="H1234"/>
  <c r="H1266"/>
  <c r="H1298"/>
  <c r="H1330"/>
  <c r="H1362"/>
  <c r="H1394"/>
  <c r="H1426"/>
  <c r="H1458"/>
  <c r="E1036"/>
  <c r="E1068"/>
  <c r="E1100"/>
  <c r="E1132"/>
  <c r="E1164"/>
  <c r="G1196"/>
  <c r="G1238"/>
  <c r="J424"/>
  <c r="J456"/>
  <c r="J488"/>
  <c r="J520"/>
  <c r="L280"/>
  <c r="L312"/>
  <c r="L344"/>
  <c r="L376"/>
  <c r="L408"/>
  <c r="L440"/>
  <c r="L472"/>
  <c r="L504"/>
  <c r="L568"/>
  <c r="L620"/>
  <c r="L652"/>
  <c r="L684"/>
  <c r="L716"/>
  <c r="L748"/>
  <c r="I807"/>
  <c r="I871"/>
  <c r="I903"/>
  <c r="I935"/>
  <c r="I967"/>
  <c r="I999"/>
  <c r="E518"/>
  <c r="H551"/>
  <c r="H583"/>
  <c r="H615"/>
  <c r="H647"/>
  <c r="H679"/>
  <c r="H711"/>
  <c r="H743"/>
  <c r="H775"/>
  <c r="H807"/>
  <c r="H839"/>
  <c r="H871"/>
  <c r="H903"/>
  <c r="H935"/>
  <c r="H967"/>
  <c r="D1009"/>
  <c r="D1049"/>
  <c r="D1081"/>
  <c r="D1113"/>
  <c r="D1145"/>
  <c r="D1177"/>
  <c r="D1209"/>
  <c r="D1241"/>
  <c r="D1273"/>
  <c r="D1305"/>
  <c r="D1333"/>
  <c r="D1353"/>
  <c r="D1373"/>
  <c r="D1397"/>
  <c r="D1417"/>
  <c r="D1437"/>
  <c r="D1461"/>
  <c r="I1026"/>
  <c r="I1046"/>
  <c r="I1070"/>
  <c r="I1090"/>
  <c r="I1110"/>
  <c r="I1134"/>
  <c r="I1154"/>
  <c r="I1174"/>
  <c r="L1198"/>
  <c r="I1220"/>
  <c r="L1260"/>
  <c r="F427"/>
  <c r="F447"/>
  <c r="F467"/>
  <c r="F491"/>
  <c r="F511"/>
  <c r="G259"/>
  <c r="G303"/>
  <c r="G343"/>
  <c r="G383"/>
  <c r="G427"/>
  <c r="G447"/>
  <c r="G467"/>
  <c r="G491"/>
  <c r="L517"/>
  <c r="G539"/>
  <c r="G555"/>
  <c r="G571"/>
  <c r="G587"/>
  <c r="G603"/>
  <c r="G619"/>
  <c r="G635"/>
  <c r="G651"/>
  <c r="G667"/>
  <c r="G683"/>
  <c r="G699"/>
  <c r="G715"/>
  <c r="G731"/>
  <c r="G747"/>
  <c r="G763"/>
  <c r="G779"/>
  <c r="G795"/>
  <c r="G811"/>
  <c r="G827"/>
  <c r="L792"/>
  <c r="L824"/>
  <c r="G846"/>
  <c r="G862"/>
  <c r="G878"/>
  <c r="G894"/>
  <c r="G910"/>
  <c r="G926"/>
  <c r="G942"/>
  <c r="G958"/>
  <c r="G974"/>
  <c r="G990"/>
  <c r="G1006"/>
  <c r="G1022"/>
  <c r="F526"/>
  <c r="F542"/>
  <c r="F558"/>
  <c r="F574"/>
  <c r="F590"/>
  <c r="F606"/>
  <c r="F622"/>
  <c r="F638"/>
  <c r="F654"/>
  <c r="F670"/>
  <c r="F686"/>
  <c r="F702"/>
  <c r="F718"/>
  <c r="F734"/>
  <c r="F750"/>
  <c r="F766"/>
  <c r="F782"/>
  <c r="F798"/>
  <c r="F814"/>
  <c r="F830"/>
  <c r="F846"/>
  <c r="F862"/>
  <c r="F878"/>
  <c r="F894"/>
  <c r="F910"/>
  <c r="F926"/>
  <c r="F942"/>
  <c r="F958"/>
  <c r="F974"/>
  <c r="H990"/>
  <c r="H1022"/>
  <c r="J1039"/>
  <c r="J1055"/>
  <c r="J1071"/>
  <c r="J1087"/>
  <c r="J1103"/>
  <c r="J1119"/>
  <c r="J1135"/>
  <c r="J1151"/>
  <c r="J1167"/>
  <c r="J1183"/>
  <c r="J1199"/>
  <c r="J1215"/>
  <c r="J1231"/>
  <c r="J1247"/>
  <c r="J1263"/>
  <c r="J1279"/>
  <c r="J1295"/>
  <c r="J1311"/>
  <c r="J1327"/>
  <c r="J1343"/>
  <c r="J1359"/>
  <c r="J1375"/>
  <c r="J1391"/>
  <c r="J1407"/>
  <c r="J1423"/>
  <c r="J1439"/>
  <c r="J1455"/>
  <c r="J1009"/>
  <c r="G1033"/>
  <c r="G1049"/>
  <c r="G1065"/>
  <c r="G1081"/>
  <c r="G1097"/>
  <c r="G1113"/>
  <c r="L1136"/>
  <c r="L1168"/>
  <c r="E1201"/>
  <c r="G1247"/>
  <c r="L1295"/>
  <c r="L1327"/>
  <c r="E1358"/>
  <c r="L1388"/>
  <c r="G1419"/>
  <c r="E1450"/>
  <c r="G1237"/>
  <c r="L1267"/>
  <c r="I1300"/>
  <c r="L1332"/>
  <c r="E1367"/>
  <c r="E1400"/>
  <c r="I1433"/>
  <c r="G1126"/>
  <c r="G1158"/>
  <c r="G1190"/>
  <c r="L1227"/>
  <c r="L1285"/>
  <c r="I1317"/>
  <c r="L1347"/>
  <c r="I1378"/>
  <c r="G1409"/>
  <c r="E1440"/>
  <c r="E1226"/>
  <c r="E1258"/>
  <c r="E1290"/>
  <c r="E1322"/>
  <c r="I1355"/>
  <c r="G1389"/>
  <c r="L1422"/>
  <c r="E1456"/>
  <c r="L805"/>
  <c r="L836"/>
  <c r="L852"/>
  <c r="L868"/>
  <c r="L884"/>
  <c r="L900"/>
  <c r="L916"/>
  <c r="L932"/>
  <c r="L948"/>
  <c r="L964"/>
  <c r="L980"/>
  <c r="L996"/>
  <c r="L1012"/>
  <c r="I512"/>
  <c r="J532"/>
  <c r="J548"/>
  <c r="J564"/>
  <c r="J580"/>
  <c r="J596"/>
  <c r="J612"/>
  <c r="J628"/>
  <c r="J644"/>
  <c r="J660"/>
  <c r="J676"/>
  <c r="J692"/>
  <c r="J708"/>
  <c r="J724"/>
  <c r="J740"/>
  <c r="J756"/>
  <c r="J772"/>
  <c r="J788"/>
  <c r="J804"/>
  <c r="J820"/>
  <c r="J836"/>
  <c r="J852"/>
  <c r="J868"/>
  <c r="J884"/>
  <c r="J900"/>
  <c r="J916"/>
  <c r="J932"/>
  <c r="J948"/>
  <c r="J964"/>
  <c r="J980"/>
  <c r="H1003"/>
  <c r="F1030"/>
  <c r="F1046"/>
  <c r="F1062"/>
  <c r="F1078"/>
  <c r="F1094"/>
  <c r="F1110"/>
  <c r="F1126"/>
  <c r="F1142"/>
  <c r="F1158"/>
  <c r="F1174"/>
  <c r="F1190"/>
  <c r="F1206"/>
  <c r="F1222"/>
  <c r="F1238"/>
  <c r="F1254"/>
  <c r="F1270"/>
  <c r="F1286"/>
  <c r="F1302"/>
  <c r="F1318"/>
  <c r="F1334"/>
  <c r="F1350"/>
  <c r="F1366"/>
  <c r="F1382"/>
  <c r="F1398"/>
  <c r="F1414"/>
  <c r="F1430"/>
  <c r="F1446"/>
  <c r="J990"/>
  <c r="J1022"/>
  <c r="L1039"/>
  <c r="L1055"/>
  <c r="L1071"/>
  <c r="L1087"/>
  <c r="L1103"/>
  <c r="L1119"/>
  <c r="L1149"/>
  <c r="L1181"/>
  <c r="G1214"/>
  <c r="G1275"/>
  <c r="E1309"/>
  <c r="L1339"/>
  <c r="G1370"/>
  <c r="G1401"/>
  <c r="L1431"/>
  <c r="L1212"/>
  <c r="E1251"/>
  <c r="E1281"/>
  <c r="G1313"/>
  <c r="L1346"/>
  <c r="I1380"/>
  <c r="L1413"/>
  <c r="G1447"/>
  <c r="G1139"/>
  <c r="G1171"/>
  <c r="I1203"/>
  <c r="G1252"/>
  <c r="G1298"/>
  <c r="G1330"/>
  <c r="I1360"/>
  <c r="E1391"/>
  <c r="I1421"/>
  <c r="G1452"/>
  <c r="E1240"/>
  <c r="G1270"/>
  <c r="E1303"/>
  <c r="I1335"/>
  <c r="I1369"/>
  <c r="L1402"/>
  <c r="G1436"/>
  <c r="E1329"/>
  <c r="G1392"/>
  <c r="E1451"/>
  <c r="G285"/>
  <c r="G317"/>
  <c r="G349"/>
  <c r="G381"/>
  <c r="G413"/>
  <c r="G434"/>
  <c r="G450"/>
  <c r="G466"/>
  <c r="G482"/>
  <c r="G498"/>
  <c r="G522"/>
  <c r="G538"/>
  <c r="G554"/>
  <c r="G570"/>
  <c r="G586"/>
  <c r="G602"/>
  <c r="G618"/>
  <c r="G634"/>
  <c r="G650"/>
  <c r="G666"/>
  <c r="G682"/>
  <c r="G698"/>
  <c r="G714"/>
  <c r="G730"/>
  <c r="G746"/>
  <c r="G762"/>
  <c r="G778"/>
  <c r="G794"/>
  <c r="G810"/>
  <c r="G826"/>
  <c r="L790"/>
  <c r="L822"/>
  <c r="G845"/>
  <c r="G861"/>
  <c r="G877"/>
  <c r="G893"/>
  <c r="G909"/>
  <c r="G925"/>
  <c r="G941"/>
  <c r="G957"/>
  <c r="G973"/>
  <c r="G989"/>
  <c r="G1005"/>
  <c r="G1021"/>
  <c r="F525"/>
  <c r="F541"/>
  <c r="F557"/>
  <c r="F573"/>
  <c r="F589"/>
  <c r="F605"/>
  <c r="F621"/>
  <c r="F637"/>
  <c r="F653"/>
  <c r="F669"/>
  <c r="F685"/>
  <c r="F701"/>
  <c r="F717"/>
  <c r="F733"/>
  <c r="F749"/>
  <c r="F765"/>
  <c r="F781"/>
  <c r="F797"/>
  <c r="F813"/>
  <c r="F829"/>
  <c r="F845"/>
  <c r="F861"/>
  <c r="F877"/>
  <c r="F893"/>
  <c r="F909"/>
  <c r="F925"/>
  <c r="F941"/>
  <c r="F957"/>
  <c r="F973"/>
  <c r="F989"/>
  <c r="H1020"/>
  <c r="J1038"/>
  <c r="J1054"/>
  <c r="J1070"/>
  <c r="J1086"/>
  <c r="J1102"/>
  <c r="J1118"/>
  <c r="J1134"/>
  <c r="J1150"/>
  <c r="J1166"/>
  <c r="J1182"/>
  <c r="J1198"/>
  <c r="J1214"/>
  <c r="J1230"/>
  <c r="J1246"/>
  <c r="J1262"/>
  <c r="J1278"/>
  <c r="J1294"/>
  <c r="J1310"/>
  <c r="J1326"/>
  <c r="J1342"/>
  <c r="J1358"/>
  <c r="J1374"/>
  <c r="J1390"/>
  <c r="J1406"/>
  <c r="J1422"/>
  <c r="J1438"/>
  <c r="J1454"/>
  <c r="J1007"/>
  <c r="G1032"/>
  <c r="G1048"/>
  <c r="G1064"/>
  <c r="G1080"/>
  <c r="G1096"/>
  <c r="G1112"/>
  <c r="L1134"/>
  <c r="L1166"/>
  <c r="E1199"/>
  <c r="I1243"/>
  <c r="L1293"/>
  <c r="L1325"/>
  <c r="G1356"/>
  <c r="L1386"/>
  <c r="G1417"/>
  <c r="E1448"/>
  <c r="G1235"/>
  <c r="E1266"/>
  <c r="I1298"/>
  <c r="I1330"/>
  <c r="L1364"/>
  <c r="E1398"/>
  <c r="I1431"/>
  <c r="G1124"/>
  <c r="G1156"/>
  <c r="G1188"/>
  <c r="E1224"/>
  <c r="L1283"/>
  <c r="I1315"/>
  <c r="E1346"/>
  <c r="I1376"/>
  <c r="G1407"/>
  <c r="L1437"/>
  <c r="L1223"/>
  <c r="E1257"/>
  <c r="L1287"/>
  <c r="L1319"/>
  <c r="I1353"/>
  <c r="E1387"/>
  <c r="L1420"/>
  <c r="E1454"/>
  <c r="L803"/>
  <c r="L835"/>
  <c r="L851"/>
  <c r="L867"/>
  <c r="L883"/>
  <c r="L899"/>
  <c r="L915"/>
  <c r="L931"/>
  <c r="L947"/>
  <c r="L963"/>
  <c r="L979"/>
  <c r="L995"/>
  <c r="L1011"/>
  <c r="I510"/>
  <c r="J531"/>
  <c r="J547"/>
  <c r="J563"/>
  <c r="J579"/>
  <c r="J595"/>
  <c r="J611"/>
  <c r="J627"/>
  <c r="J643"/>
  <c r="J659"/>
  <c r="J675"/>
  <c r="J691"/>
  <c r="J707"/>
  <c r="J723"/>
  <c r="J739"/>
  <c r="J755"/>
  <c r="J771"/>
  <c r="J787"/>
  <c r="J803"/>
  <c r="J819"/>
  <c r="J835"/>
  <c r="J851"/>
  <c r="J867"/>
  <c r="J883"/>
  <c r="J899"/>
  <c r="J915"/>
  <c r="J931"/>
  <c r="J947"/>
  <c r="J963"/>
  <c r="J979"/>
  <c r="H1001"/>
  <c r="F1029"/>
  <c r="F1045"/>
  <c r="F1061"/>
  <c r="F1077"/>
  <c r="F1093"/>
  <c r="F1109"/>
  <c r="F1125"/>
  <c r="F1141"/>
  <c r="F1157"/>
  <c r="F1173"/>
  <c r="F1189"/>
  <c r="F1205"/>
  <c r="F1221"/>
  <c r="F1237"/>
  <c r="F1253"/>
  <c r="F1269"/>
  <c r="F1285"/>
  <c r="F1301"/>
  <c r="F1317"/>
  <c r="F1333"/>
  <c r="F1349"/>
  <c r="F1365"/>
  <c r="F1381"/>
  <c r="F1397"/>
  <c r="F1413"/>
  <c r="F1429"/>
  <c r="F1445"/>
  <c r="F1461"/>
  <c r="J1020"/>
  <c r="L1038"/>
  <c r="L1054"/>
  <c r="L1070"/>
  <c r="L1086"/>
  <c r="L1102"/>
  <c r="L1118"/>
  <c r="L1147"/>
  <c r="L1179"/>
  <c r="E1212"/>
  <c r="I1271"/>
  <c r="E1307"/>
  <c r="E1338"/>
  <c r="G1368"/>
  <c r="G1399"/>
  <c r="L1429"/>
  <c r="L1460"/>
  <c r="E1249"/>
  <c r="E1279"/>
  <c r="G1311"/>
  <c r="L1344"/>
  <c r="G1378"/>
  <c r="L1411"/>
  <c r="E1445"/>
  <c r="G1137"/>
  <c r="G1169"/>
  <c r="I1201"/>
  <c r="G1248"/>
  <c r="G1296"/>
  <c r="G1328"/>
  <c r="I1358"/>
  <c r="E1389"/>
  <c r="I1419"/>
  <c r="G1450"/>
  <c r="E1238"/>
  <c r="G1268"/>
  <c r="E1301"/>
  <c r="I1350"/>
  <c r="L1421"/>
  <c r="L540"/>
  <c r="L572"/>
  <c r="L604"/>
  <c r="L622"/>
  <c r="L638"/>
  <c r="L654"/>
  <c r="L670"/>
  <c r="L686"/>
  <c r="L702"/>
  <c r="L718"/>
  <c r="L734"/>
  <c r="L750"/>
  <c r="L766"/>
  <c r="I811"/>
  <c r="I843"/>
  <c r="I873"/>
  <c r="I889"/>
  <c r="I905"/>
  <c r="I921"/>
  <c r="I937"/>
  <c r="I953"/>
  <c r="I969"/>
  <c r="I985"/>
  <c r="I1001"/>
  <c r="I1017"/>
  <c r="H521"/>
  <c r="H537"/>
  <c r="H553"/>
  <c r="H569"/>
  <c r="H585"/>
  <c r="H601"/>
  <c r="H617"/>
  <c r="H633"/>
  <c r="H649"/>
  <c r="H665"/>
  <c r="H681"/>
  <c r="H697"/>
  <c r="H713"/>
  <c r="H729"/>
  <c r="H745"/>
  <c r="H761"/>
  <c r="H777"/>
  <c r="H793"/>
  <c r="H809"/>
  <c r="H825"/>
  <c r="H841"/>
  <c r="H857"/>
  <c r="H873"/>
  <c r="H889"/>
  <c r="H905"/>
  <c r="H921"/>
  <c r="H937"/>
  <c r="H953"/>
  <c r="H969"/>
  <c r="H985"/>
  <c r="D1013"/>
  <c r="D1035"/>
  <c r="D1051"/>
  <c r="D1067"/>
  <c r="D1083"/>
  <c r="D1099"/>
  <c r="D1115"/>
  <c r="D1131"/>
  <c r="D1147"/>
  <c r="D1163"/>
  <c r="D1179"/>
  <c r="D1195"/>
  <c r="D1211"/>
  <c r="D1227"/>
  <c r="D1243"/>
  <c r="D1259"/>
  <c r="D1275"/>
  <c r="D1291"/>
  <c r="D1307"/>
  <c r="D1323"/>
  <c r="D1339"/>
  <c r="D1355"/>
  <c r="D1371"/>
  <c r="D1387"/>
  <c r="D1403"/>
  <c r="D1419"/>
  <c r="D1435"/>
  <c r="D1451"/>
  <c r="F1000"/>
  <c r="I1028"/>
  <c r="I1044"/>
  <c r="I1060"/>
  <c r="I1076"/>
  <c r="I1092"/>
  <c r="I1108"/>
  <c r="I1124"/>
  <c r="I1140"/>
  <c r="I1156"/>
  <c r="I1172"/>
  <c r="I1188"/>
  <c r="L1204"/>
  <c r="I1224"/>
  <c r="I1254"/>
  <c r="F417"/>
  <c r="F433"/>
  <c r="F449"/>
  <c r="F465"/>
  <c r="F481"/>
  <c r="F497"/>
  <c r="F513"/>
  <c r="D257"/>
  <c r="G283"/>
  <c r="G315"/>
  <c r="G347"/>
  <c r="G379"/>
  <c r="G411"/>
  <c r="G433"/>
  <c r="G449"/>
  <c r="G465"/>
  <c r="G481"/>
  <c r="G497"/>
  <c r="G521"/>
  <c r="G537"/>
  <c r="G553"/>
  <c r="G569"/>
  <c r="G585"/>
  <c r="G601"/>
  <c r="G617"/>
  <c r="G633"/>
  <c r="G649"/>
  <c r="G665"/>
  <c r="G681"/>
  <c r="G697"/>
  <c r="G713"/>
  <c r="G729"/>
  <c r="G745"/>
  <c r="G761"/>
  <c r="G777"/>
  <c r="G793"/>
  <c r="G809"/>
  <c r="G825"/>
  <c r="L788"/>
  <c r="L820"/>
  <c r="G844"/>
  <c r="G860"/>
  <c r="G876"/>
  <c r="G892"/>
  <c r="G908"/>
  <c r="G924"/>
  <c r="G940"/>
  <c r="G956"/>
  <c r="G972"/>
  <c r="G988"/>
  <c r="G1004"/>
  <c r="G1020"/>
  <c r="F524"/>
  <c r="F540"/>
  <c r="F556"/>
  <c r="F572"/>
  <c r="F588"/>
  <c r="F604"/>
  <c r="F620"/>
  <c r="F636"/>
  <c r="F652"/>
  <c r="F668"/>
  <c r="F684"/>
  <c r="F700"/>
  <c r="F716"/>
  <c r="F732"/>
  <c r="F748"/>
  <c r="F764"/>
  <c r="F780"/>
  <c r="F796"/>
  <c r="F812"/>
  <c r="F828"/>
  <c r="F844"/>
  <c r="F860"/>
  <c r="F876"/>
  <c r="F892"/>
  <c r="F908"/>
  <c r="F924"/>
  <c r="F940"/>
  <c r="F956"/>
  <c r="F972"/>
  <c r="F988"/>
  <c r="H1018"/>
  <c r="J1037"/>
  <c r="J1053"/>
  <c r="J1069"/>
  <c r="J1085"/>
  <c r="J1101"/>
  <c r="J1117"/>
  <c r="J1133"/>
  <c r="J1149"/>
  <c r="J1165"/>
  <c r="J1181"/>
  <c r="J1197"/>
  <c r="J1213"/>
  <c r="J1229"/>
  <c r="J1245"/>
  <c r="J1261"/>
  <c r="J1277"/>
  <c r="J1293"/>
  <c r="J1309"/>
  <c r="J1325"/>
  <c r="J1341"/>
  <c r="J1357"/>
  <c r="J1373"/>
  <c r="J1389"/>
  <c r="J1405"/>
  <c r="J1421"/>
  <c r="J1437"/>
  <c r="J1453"/>
  <c r="J1005"/>
  <c r="G1031"/>
  <c r="G1047"/>
  <c r="G1063"/>
  <c r="G1079"/>
  <c r="G1095"/>
  <c r="G1111"/>
  <c r="L1132"/>
  <c r="L1164"/>
  <c r="E1197"/>
  <c r="L1239"/>
  <c r="L1291"/>
  <c r="L1323"/>
  <c r="G1354"/>
  <c r="L1384"/>
  <c r="I1415"/>
  <c r="G1446"/>
  <c r="L1232"/>
  <c r="E1264"/>
  <c r="I1296"/>
  <c r="I1328"/>
  <c r="L1362"/>
  <c r="E1396"/>
  <c r="G1429"/>
  <c r="G1122"/>
  <c r="G1154"/>
  <c r="G1186"/>
  <c r="E1220"/>
  <c r="L1281"/>
  <c r="I1313"/>
  <c r="E1344"/>
  <c r="L1374"/>
  <c r="G1405"/>
  <c r="E1436"/>
  <c r="L1221"/>
  <c r="L1255"/>
  <c r="I1285"/>
  <c r="L1317"/>
  <c r="I1351"/>
  <c r="E1385"/>
  <c r="I1418"/>
  <c r="E1452"/>
  <c r="L801"/>
  <c r="L833"/>
  <c r="L850"/>
  <c r="L866"/>
  <c r="L882"/>
  <c r="L898"/>
  <c r="L914"/>
  <c r="L930"/>
  <c r="L946"/>
  <c r="L962"/>
  <c r="L978"/>
  <c r="L994"/>
  <c r="L1010"/>
  <c r="I508"/>
  <c r="J530"/>
  <c r="J546"/>
  <c r="J562"/>
  <c r="J578"/>
  <c r="J594"/>
  <c r="J610"/>
  <c r="J626"/>
  <c r="J642"/>
  <c r="J658"/>
  <c r="J674"/>
  <c r="J690"/>
  <c r="J706"/>
  <c r="J722"/>
  <c r="J738"/>
  <c r="J754"/>
  <c r="J770"/>
  <c r="J786"/>
  <c r="J802"/>
  <c r="J818"/>
  <c r="J834"/>
  <c r="J850"/>
  <c r="J866"/>
  <c r="J882"/>
  <c r="J898"/>
  <c r="J914"/>
  <c r="J930"/>
  <c r="J946"/>
  <c r="J962"/>
  <c r="J978"/>
  <c r="H999"/>
  <c r="F1028"/>
  <c r="F1044"/>
  <c r="F1060"/>
  <c r="F1076"/>
  <c r="F1092"/>
  <c r="F1108"/>
  <c r="F1124"/>
  <c r="F1140"/>
  <c r="F1156"/>
  <c r="F1172"/>
  <c r="F1188"/>
  <c r="F1204"/>
  <c r="F1220"/>
  <c r="F1236"/>
  <c r="F1252"/>
  <c r="F1268"/>
  <c r="F1284"/>
  <c r="F1300"/>
  <c r="F1316"/>
  <c r="F1332"/>
  <c r="F1348"/>
  <c r="F1364"/>
  <c r="F1380"/>
  <c r="F1396"/>
  <c r="F1412"/>
  <c r="F1428"/>
  <c r="F1444"/>
  <c r="F1460"/>
  <c r="J1018"/>
  <c r="L1037"/>
  <c r="L1053"/>
  <c r="L1069"/>
  <c r="L1085"/>
  <c r="L1101"/>
  <c r="L1117"/>
  <c r="L1145"/>
  <c r="L1177"/>
  <c r="E1210"/>
  <c r="I1267"/>
  <c r="E1305"/>
  <c r="G1336"/>
  <c r="G1366"/>
  <c r="G1397"/>
  <c r="E1428"/>
  <c r="L1458"/>
  <c r="E1247"/>
  <c r="E1277"/>
  <c r="G1309"/>
  <c r="I1342"/>
  <c r="E1376"/>
  <c r="I1409"/>
  <c r="E1443"/>
  <c r="G1135"/>
  <c r="G1167"/>
  <c r="I1199"/>
  <c r="I1244"/>
  <c r="G1294"/>
  <c r="G1326"/>
  <c r="L1356"/>
  <c r="G1387"/>
  <c r="L1417"/>
  <c r="I1448"/>
  <c r="L1235"/>
  <c r="I1266"/>
  <c r="E1299"/>
  <c r="E1331"/>
  <c r="I1365"/>
  <c r="I1398"/>
  <c r="E1432"/>
  <c r="L1312"/>
  <c r="E1384"/>
  <c r="G1442"/>
  <c r="G281"/>
  <c r="G313"/>
  <c r="G345"/>
  <c r="G377"/>
  <c r="G409"/>
  <c r="G432"/>
  <c r="G448"/>
  <c r="G464"/>
  <c r="G480"/>
  <c r="G496"/>
  <c r="L519"/>
  <c r="G536"/>
  <c r="G552"/>
  <c r="G568"/>
  <c r="G584"/>
  <c r="G600"/>
  <c r="G616"/>
  <c r="G632"/>
  <c r="G648"/>
  <c r="G664"/>
  <c r="G680"/>
  <c r="G696"/>
  <c r="G712"/>
  <c r="G728"/>
  <c r="G744"/>
  <c r="G760"/>
  <c r="G776"/>
  <c r="G792"/>
  <c r="G808"/>
  <c r="G824"/>
  <c r="L786"/>
  <c r="L818"/>
  <c r="G843"/>
  <c r="G859"/>
  <c r="G875"/>
  <c r="G891"/>
  <c r="G907"/>
  <c r="G923"/>
  <c r="G939"/>
  <c r="G955"/>
  <c r="G971"/>
  <c r="G987"/>
  <c r="G1003"/>
  <c r="G1019"/>
  <c r="F523"/>
  <c r="F539"/>
  <c r="F555"/>
  <c r="F571"/>
  <c r="F587"/>
  <c r="F603"/>
  <c r="F619"/>
  <c r="F635"/>
  <c r="F651"/>
  <c r="F667"/>
  <c r="F683"/>
  <c r="F699"/>
  <c r="F715"/>
  <c r="F731"/>
  <c r="F747"/>
  <c r="F763"/>
  <c r="F779"/>
  <c r="F795"/>
  <c r="F811"/>
  <c r="F827"/>
  <c r="F843"/>
  <c r="F859"/>
  <c r="F875"/>
  <c r="F891"/>
  <c r="F907"/>
  <c r="F923"/>
  <c r="F939"/>
  <c r="F955"/>
  <c r="F971"/>
  <c r="F987"/>
  <c r="H1016"/>
  <c r="J1036"/>
  <c r="J1052"/>
  <c r="J1068"/>
  <c r="J1084"/>
  <c r="J1100"/>
  <c r="J1116"/>
  <c r="J1132"/>
  <c r="J1148"/>
  <c r="J1164"/>
  <c r="J1180"/>
  <c r="J1196"/>
  <c r="J1212"/>
  <c r="J1228"/>
  <c r="J1244"/>
  <c r="J1260"/>
  <c r="J1276"/>
  <c r="J1292"/>
  <c r="J1308"/>
  <c r="J1324"/>
  <c r="J1340"/>
  <c r="J1356"/>
  <c r="J1372"/>
  <c r="J1388"/>
  <c r="J1404"/>
  <c r="J1420"/>
  <c r="J1436"/>
  <c r="J1452"/>
  <c r="J1003"/>
  <c r="G1030"/>
  <c r="G1046"/>
  <c r="G1062"/>
  <c r="G1078"/>
  <c r="G1094"/>
  <c r="G1110"/>
  <c r="L1130"/>
  <c r="L1162"/>
  <c r="E1195"/>
  <c r="E1236"/>
  <c r="L1289"/>
  <c r="L1321"/>
  <c r="G1352"/>
  <c r="L1382"/>
  <c r="I1413"/>
  <c r="G1444"/>
  <c r="I1230"/>
  <c r="E1262"/>
  <c r="I1294"/>
  <c r="I1326"/>
  <c r="G1360"/>
  <c r="L1393"/>
  <c r="G1427"/>
  <c r="I1460"/>
  <c r="G1152"/>
  <c r="G1184"/>
  <c r="E1217"/>
  <c r="L1279"/>
  <c r="I1311"/>
  <c r="G1342"/>
  <c r="L1372"/>
  <c r="I1403"/>
  <c r="G1434"/>
  <c r="I1219"/>
  <c r="L1253"/>
  <c r="I1283"/>
  <c r="L1315"/>
  <c r="I1349"/>
  <c r="E1383"/>
  <c r="I1416"/>
  <c r="L1449"/>
  <c r="L799"/>
  <c r="L831"/>
  <c r="L849"/>
  <c r="L865"/>
  <c r="L881"/>
  <c r="L897"/>
  <c r="L913"/>
  <c r="L929"/>
  <c r="L945"/>
  <c r="L961"/>
  <c r="L977"/>
  <c r="L993"/>
  <c r="L1009"/>
  <c r="I506"/>
  <c r="J529"/>
  <c r="J545"/>
  <c r="J561"/>
  <c r="J577"/>
  <c r="J593"/>
  <c r="J609"/>
  <c r="J625"/>
  <c r="J641"/>
  <c r="J657"/>
  <c r="J673"/>
  <c r="J689"/>
  <c r="J705"/>
  <c r="J721"/>
  <c r="J737"/>
  <c r="J753"/>
  <c r="J769"/>
  <c r="J785"/>
  <c r="J801"/>
  <c r="J817"/>
  <c r="J833"/>
  <c r="J849"/>
  <c r="J865"/>
  <c r="J881"/>
  <c r="J897"/>
  <c r="J913"/>
  <c r="J929"/>
  <c r="J945"/>
  <c r="J961"/>
  <c r="J977"/>
  <c r="H997"/>
  <c r="F1027"/>
  <c r="F1043"/>
  <c r="F1059"/>
  <c r="F1075"/>
  <c r="F1091"/>
  <c r="F1107"/>
  <c r="F1123"/>
  <c r="F1139"/>
  <c r="F1155"/>
  <c r="F1171"/>
  <c r="F1187"/>
  <c r="F1203"/>
  <c r="F1219"/>
  <c r="F1235"/>
  <c r="F1251"/>
  <c r="F1267"/>
  <c r="F1283"/>
  <c r="F1299"/>
  <c r="F1315"/>
  <c r="F1331"/>
  <c r="F1347"/>
  <c r="F1363"/>
  <c r="F1379"/>
  <c r="F1395"/>
  <c r="F1411"/>
  <c r="F1427"/>
  <c r="F1443"/>
  <c r="F1459"/>
  <c r="J1016"/>
  <c r="L1036"/>
  <c r="L1052"/>
  <c r="L1068"/>
  <c r="L1084"/>
  <c r="L1100"/>
  <c r="L1116"/>
  <c r="L1143"/>
  <c r="L1175"/>
  <c r="E1208"/>
  <c r="G1263"/>
  <c r="L1302"/>
  <c r="G1334"/>
  <c r="I1364"/>
  <c r="G1395"/>
  <c r="E1426"/>
  <c r="L1456"/>
  <c r="L1244"/>
  <c r="E1275"/>
  <c r="G1307"/>
  <c r="I1340"/>
  <c r="E1374"/>
  <c r="I1407"/>
  <c r="L1440"/>
  <c r="G1133"/>
  <c r="G1165"/>
  <c r="I1197"/>
  <c r="L1240"/>
  <c r="G1292"/>
  <c r="G1324"/>
  <c r="L1354"/>
  <c r="G1385"/>
  <c r="L1415"/>
  <c r="L1446"/>
  <c r="G1233"/>
  <c r="I1264"/>
  <c r="E1297"/>
  <c r="E1342"/>
  <c r="G1413"/>
  <c r="L925"/>
  <c r="J573"/>
  <c r="J605"/>
  <c r="J637"/>
  <c r="J669"/>
  <c r="J685"/>
  <c r="J717"/>
  <c r="J749"/>
  <c r="J765"/>
  <c r="J797"/>
  <c r="J813"/>
  <c r="J845"/>
  <c r="J877"/>
  <c r="J909"/>
  <c r="J925"/>
  <c r="J957"/>
  <c r="J989"/>
  <c r="F1039"/>
  <c r="F1071"/>
  <c r="F1103"/>
  <c r="F1119"/>
  <c r="F1151"/>
  <c r="F1183"/>
  <c r="F1215"/>
  <c r="F1231"/>
  <c r="F1263"/>
  <c r="F1279"/>
  <c r="F1311"/>
  <c r="F1343"/>
  <c r="F1375"/>
  <c r="F1407"/>
  <c r="F1439"/>
  <c r="F1455"/>
  <c r="L1032"/>
  <c r="L1064"/>
  <c r="L1080"/>
  <c r="L1112"/>
  <c r="L1167"/>
  <c r="E1200"/>
  <c r="L1294"/>
  <c r="G1357"/>
  <c r="G1418"/>
  <c r="G1236"/>
  <c r="I1299"/>
  <c r="I1331"/>
  <c r="E1399"/>
  <c r="G1125"/>
  <c r="G1189"/>
  <c r="L1225"/>
  <c r="I1316"/>
  <c r="I1377"/>
  <c r="L1438"/>
  <c r="I1257"/>
  <c r="E1325"/>
  <c r="I1396"/>
  <c r="G326"/>
  <c r="D763"/>
  <c r="H1100"/>
  <c r="H1292"/>
  <c r="H1420"/>
  <c r="E1094"/>
  <c r="G1227"/>
  <c r="J514"/>
  <c r="L370"/>
  <c r="L498"/>
  <c r="K197"/>
  <c r="K639"/>
  <c r="K481"/>
  <c r="K923"/>
  <c r="K1072"/>
  <c r="L143"/>
  <c r="H17"/>
  <c r="K194"/>
  <c r="K89"/>
  <c r="K478"/>
  <c r="K680"/>
  <c r="L30"/>
  <c r="L158"/>
  <c r="H32"/>
  <c r="K604"/>
  <c r="G23"/>
  <c r="G151"/>
  <c r="D25"/>
  <c r="D156"/>
  <c r="J292"/>
  <c r="K75"/>
  <c r="K464"/>
  <c r="K662"/>
  <c r="I28"/>
  <c r="I156"/>
  <c r="F30"/>
  <c r="H155"/>
  <c r="F292"/>
  <c r="K71"/>
  <c r="H74"/>
  <c r="K1012"/>
  <c r="G72"/>
  <c r="G200"/>
  <c r="D74"/>
  <c r="D205"/>
  <c r="J341"/>
  <c r="K467"/>
  <c r="K909"/>
  <c r="K1054"/>
  <c r="I77"/>
  <c r="I205"/>
  <c r="F79"/>
  <c r="H204"/>
  <c r="F341"/>
  <c r="K463"/>
  <c r="K713"/>
  <c r="K858"/>
  <c r="E53"/>
  <c r="E181"/>
  <c r="J54"/>
  <c r="J192"/>
  <c r="H329"/>
  <c r="H456"/>
  <c r="I312"/>
  <c r="I440"/>
  <c r="I576"/>
  <c r="I704"/>
  <c r="F135"/>
  <c r="D272"/>
  <c r="D400"/>
  <c r="H252"/>
  <c r="K705"/>
  <c r="K850"/>
  <c r="E52"/>
  <c r="E180"/>
  <c r="J53"/>
  <c r="J191"/>
  <c r="H328"/>
  <c r="H455"/>
  <c r="I311"/>
  <c r="I439"/>
  <c r="I575"/>
  <c r="I703"/>
  <c r="F134"/>
  <c r="D271"/>
  <c r="D399"/>
  <c r="H250"/>
  <c r="E382"/>
  <c r="E417"/>
  <c r="E493"/>
  <c r="E565"/>
  <c r="E629"/>
  <c r="E693"/>
  <c r="E757"/>
  <c r="E821"/>
  <c r="I828"/>
  <c r="E914"/>
  <c r="E978"/>
  <c r="D530"/>
  <c r="D594"/>
  <c r="D658"/>
  <c r="D722"/>
  <c r="D786"/>
  <c r="D850"/>
  <c r="D914"/>
  <c r="D978"/>
  <c r="H1059"/>
  <c r="H1123"/>
  <c r="H1187"/>
  <c r="H1251"/>
  <c r="H1315"/>
  <c r="H1379"/>
  <c r="H1443"/>
  <c r="E1053"/>
  <c r="E1117"/>
  <c r="E1181"/>
  <c r="L1273"/>
  <c r="J473"/>
  <c r="L265"/>
  <c r="L329"/>
  <c r="L393"/>
  <c r="L457"/>
  <c r="L529"/>
  <c r="L593"/>
  <c r="L657"/>
  <c r="L721"/>
  <c r="I817"/>
  <c r="I908"/>
  <c r="I972"/>
  <c r="H524"/>
  <c r="H588"/>
  <c r="H652"/>
  <c r="H716"/>
  <c r="H780"/>
  <c r="H844"/>
  <c r="H908"/>
  <c r="H972"/>
  <c r="D1054"/>
  <c r="D1118"/>
  <c r="D1182"/>
  <c r="D1246"/>
  <c r="D1310"/>
  <c r="D1374"/>
  <c r="D1438"/>
  <c r="I1047"/>
  <c r="I1111"/>
  <c r="I1175"/>
  <c r="L1262"/>
  <c r="F468"/>
  <c r="G260"/>
  <c r="G324"/>
  <c r="G388"/>
  <c r="E415"/>
  <c r="E492"/>
  <c r="E564"/>
  <c r="E628"/>
  <c r="E692"/>
  <c r="E756"/>
  <c r="E820"/>
  <c r="I826"/>
  <c r="E913"/>
  <c r="E977"/>
  <c r="D529"/>
  <c r="D593"/>
  <c r="D657"/>
  <c r="D721"/>
  <c r="D785"/>
  <c r="D849"/>
  <c r="D913"/>
  <c r="D977"/>
  <c r="H1058"/>
  <c r="H1122"/>
  <c r="H1186"/>
  <c r="H1250"/>
  <c r="H1314"/>
  <c r="H1378"/>
  <c r="H1442"/>
  <c r="E1052"/>
  <c r="E1116"/>
  <c r="E1180"/>
  <c r="E1272"/>
  <c r="J472"/>
  <c r="L264"/>
  <c r="L328"/>
  <c r="L392"/>
  <c r="L456"/>
  <c r="L536"/>
  <c r="L636"/>
  <c r="L700"/>
  <c r="L764"/>
  <c r="I887"/>
  <c r="I951"/>
  <c r="I1015"/>
  <c r="H567"/>
  <c r="H631"/>
  <c r="H695"/>
  <c r="H759"/>
  <c r="H823"/>
  <c r="H887"/>
  <c r="H951"/>
  <c r="D1033"/>
  <c r="D1097"/>
  <c r="D1161"/>
  <c r="D1225"/>
  <c r="D1289"/>
  <c r="D1341"/>
  <c r="D1385"/>
  <c r="D1429"/>
  <c r="F1004"/>
  <c r="I1058"/>
  <c r="I1102"/>
  <c r="I1142"/>
  <c r="I1186"/>
  <c r="E1243"/>
  <c r="F435"/>
  <c r="F479"/>
  <c r="D245"/>
  <c r="G319"/>
  <c r="G407"/>
  <c r="G459"/>
  <c r="G499"/>
  <c r="G547"/>
  <c r="G579"/>
  <c r="G611"/>
  <c r="G643"/>
  <c r="G675"/>
  <c r="G707"/>
  <c r="G739"/>
  <c r="G771"/>
  <c r="G803"/>
  <c r="G835"/>
  <c r="G838"/>
  <c r="G870"/>
  <c r="G902"/>
  <c r="G934"/>
  <c r="G966"/>
  <c r="G998"/>
  <c r="I515"/>
  <c r="F550"/>
  <c r="F582"/>
  <c r="F614"/>
  <c r="F646"/>
  <c r="F678"/>
  <c r="F710"/>
  <c r="F742"/>
  <c r="F774"/>
  <c r="F806"/>
  <c r="F838"/>
  <c r="F870"/>
  <c r="F902"/>
  <c r="F934"/>
  <c r="F966"/>
  <c r="H1006"/>
  <c r="J1047"/>
  <c r="J1079"/>
  <c r="J1111"/>
  <c r="J1143"/>
  <c r="J1175"/>
  <c r="J1207"/>
  <c r="J1239"/>
  <c r="J1271"/>
  <c r="J1303"/>
  <c r="J1335"/>
  <c r="J1367"/>
  <c r="J1399"/>
  <c r="J1431"/>
  <c r="J993"/>
  <c r="G1041"/>
  <c r="G1073"/>
  <c r="G1105"/>
  <c r="L1152"/>
  <c r="I1217"/>
  <c r="E1312"/>
  <c r="G1373"/>
  <c r="L1434"/>
  <c r="G1254"/>
  <c r="G1316"/>
  <c r="I1383"/>
  <c r="I1450"/>
  <c r="G1174"/>
  <c r="G1260"/>
  <c r="E1333"/>
  <c r="E1394"/>
  <c r="G1455"/>
  <c r="G1273"/>
  <c r="L1338"/>
  <c r="E1406"/>
  <c r="L789"/>
  <c r="L844"/>
  <c r="L876"/>
  <c r="L908"/>
  <c r="L940"/>
  <c r="L972"/>
  <c r="L1004"/>
  <c r="J524"/>
  <c r="J556"/>
  <c r="J588"/>
  <c r="J620"/>
  <c r="J652"/>
  <c r="J684"/>
  <c r="J716"/>
  <c r="J748"/>
  <c r="J780"/>
  <c r="J812"/>
  <c r="J844"/>
  <c r="J876"/>
  <c r="J908"/>
  <c r="J940"/>
  <c r="J972"/>
  <c r="H1019"/>
  <c r="F1054"/>
  <c r="F1086"/>
  <c r="K114"/>
  <c r="I18"/>
  <c r="I67"/>
  <c r="J222"/>
  <c r="D302"/>
  <c r="J221"/>
  <c r="D301"/>
  <c r="E659"/>
  <c r="D624"/>
  <c r="H1153"/>
  <c r="G1211"/>
  <c r="L623"/>
  <c r="H682"/>
  <c r="D1212"/>
  <c r="F434"/>
  <c r="E522"/>
  <c r="E778"/>
  <c r="E999"/>
  <c r="D743"/>
  <c r="D1008"/>
  <c r="H1272"/>
  <c r="E1074"/>
  <c r="J494"/>
  <c r="L478"/>
  <c r="K426"/>
  <c r="K763"/>
  <c r="L59"/>
  <c r="K157"/>
  <c r="K441"/>
  <c r="K1032"/>
  <c r="L202"/>
  <c r="K972"/>
  <c r="G195"/>
  <c r="D200"/>
  <c r="K427"/>
  <c r="K1014"/>
  <c r="I200"/>
  <c r="H199"/>
  <c r="K423"/>
  <c r="K1364"/>
  <c r="G244"/>
  <c r="J257"/>
  <c r="K184"/>
  <c r="K1406"/>
  <c r="I249"/>
  <c r="J256"/>
  <c r="K180"/>
  <c r="K1210"/>
  <c r="E225"/>
  <c r="J236"/>
  <c r="H500"/>
  <c r="I484"/>
  <c r="I748"/>
  <c r="D316"/>
  <c r="E299"/>
  <c r="K1202"/>
  <c r="E224"/>
  <c r="J235"/>
  <c r="H499"/>
  <c r="I483"/>
  <c r="I747"/>
  <c r="D315"/>
  <c r="E298"/>
  <c r="E449"/>
  <c r="E585"/>
  <c r="E713"/>
  <c r="E841"/>
  <c r="E934"/>
  <c r="D550"/>
  <c r="D678"/>
  <c r="D806"/>
  <c r="D934"/>
  <c r="H1079"/>
  <c r="H1207"/>
  <c r="H1335"/>
  <c r="F993"/>
  <c r="E1137"/>
  <c r="J429"/>
  <c r="L285"/>
  <c r="L413"/>
  <c r="L549"/>
  <c r="L677"/>
  <c r="I857"/>
  <c r="I992"/>
  <c r="H608"/>
  <c r="H736"/>
  <c r="H864"/>
  <c r="D995"/>
  <c r="D1138"/>
  <c r="D1266"/>
  <c r="D1394"/>
  <c r="I1067"/>
  <c r="L1195"/>
  <c r="F488"/>
  <c r="G344"/>
  <c r="E448"/>
  <c r="E584"/>
  <c r="E712"/>
  <c r="E840"/>
  <c r="E933"/>
  <c r="D549"/>
  <c r="D677"/>
  <c r="D805"/>
  <c r="D933"/>
  <c r="H1078"/>
  <c r="H1206"/>
  <c r="H1334"/>
  <c r="F991"/>
  <c r="E1136"/>
  <c r="J428"/>
  <c r="L284"/>
  <c r="L412"/>
  <c r="L576"/>
  <c r="L720"/>
  <c r="I907"/>
  <c r="H523"/>
  <c r="H651"/>
  <c r="H779"/>
  <c r="H907"/>
  <c r="D1053"/>
  <c r="D1181"/>
  <c r="D1309"/>
  <c r="D1401"/>
  <c r="I1030"/>
  <c r="I1118"/>
  <c r="L1202"/>
  <c r="F451"/>
  <c r="G271"/>
  <c r="G431"/>
  <c r="G523"/>
  <c r="G591"/>
  <c r="G655"/>
  <c r="G719"/>
  <c r="G783"/>
  <c r="L800"/>
  <c r="G882"/>
  <c r="G946"/>
  <c r="G1010"/>
  <c r="F562"/>
  <c r="F626"/>
  <c r="F690"/>
  <c r="F754"/>
  <c r="F818"/>
  <c r="F882"/>
  <c r="F946"/>
  <c r="J1027"/>
  <c r="J1091"/>
  <c r="J1155"/>
  <c r="J1219"/>
  <c r="J1283"/>
  <c r="J1347"/>
  <c r="J1411"/>
  <c r="J1017"/>
  <c r="G1085"/>
  <c r="L1176"/>
  <c r="G1335"/>
  <c r="L1457"/>
  <c r="I1341"/>
  <c r="G1134"/>
  <c r="G1293"/>
  <c r="L1416"/>
  <c r="E1298"/>
  <c r="E1431"/>
  <c r="L856"/>
  <c r="L920"/>
  <c r="L984"/>
  <c r="J536"/>
  <c r="J600"/>
  <c r="J664"/>
  <c r="J728"/>
  <c r="J792"/>
  <c r="J856"/>
  <c r="J920"/>
  <c r="J984"/>
  <c r="F1066"/>
  <c r="F1118"/>
  <c r="F1150"/>
  <c r="F1182"/>
  <c r="F1214"/>
  <c r="F1246"/>
  <c r="F1278"/>
  <c r="F1310"/>
  <c r="F1342"/>
  <c r="F1374"/>
  <c r="F1406"/>
  <c r="F1438"/>
  <c r="J1006"/>
  <c r="L1047"/>
  <c r="L1079"/>
  <c r="L1111"/>
  <c r="L1165"/>
  <c r="L1241"/>
  <c r="L1324"/>
  <c r="L1385"/>
  <c r="E1447"/>
  <c r="E1265"/>
  <c r="I1329"/>
  <c r="E1397"/>
  <c r="G1123"/>
  <c r="G1187"/>
  <c r="L1282"/>
  <c r="E1345"/>
  <c r="G1406"/>
  <c r="L1222"/>
  <c r="L1286"/>
  <c r="I1352"/>
  <c r="L1419"/>
  <c r="G1363"/>
  <c r="G269"/>
  <c r="G333"/>
  <c r="G397"/>
  <c r="G442"/>
  <c r="G474"/>
  <c r="L507"/>
  <c r="G546"/>
  <c r="G578"/>
  <c r="G610"/>
  <c r="G642"/>
  <c r="G674"/>
  <c r="G706"/>
  <c r="G738"/>
  <c r="G770"/>
  <c r="G802"/>
  <c r="G834"/>
  <c r="G837"/>
  <c r="G869"/>
  <c r="G901"/>
  <c r="G933"/>
  <c r="G965"/>
  <c r="G997"/>
  <c r="I513"/>
  <c r="F549"/>
  <c r="F581"/>
  <c r="F613"/>
  <c r="F645"/>
  <c r="F677"/>
  <c r="F709"/>
  <c r="F741"/>
  <c r="F773"/>
  <c r="F805"/>
  <c r="F837"/>
  <c r="F869"/>
  <c r="F901"/>
  <c r="F933"/>
  <c r="F965"/>
  <c r="H1004"/>
  <c r="J1046"/>
  <c r="J1078"/>
  <c r="J1110"/>
  <c r="J1142"/>
  <c r="J1174"/>
  <c r="J1206"/>
  <c r="J1238"/>
  <c r="J1270"/>
  <c r="J1302"/>
  <c r="J1334"/>
  <c r="J1366"/>
  <c r="J1398"/>
  <c r="J1430"/>
  <c r="J991"/>
  <c r="G1040"/>
  <c r="G1072"/>
  <c r="G1104"/>
  <c r="L1150"/>
  <c r="G1215"/>
  <c r="E1310"/>
  <c r="G1371"/>
  <c r="L1432"/>
  <c r="E1252"/>
  <c r="G1314"/>
  <c r="I1381"/>
  <c r="G1448"/>
  <c r="G1172"/>
  <c r="E1254"/>
  <c r="G1331"/>
  <c r="E1392"/>
  <c r="G1453"/>
  <c r="G1271"/>
  <c r="I1336"/>
  <c r="L1403"/>
  <c r="L787"/>
  <c r="L843"/>
  <c r="L875"/>
  <c r="L907"/>
  <c r="L939"/>
  <c r="L971"/>
  <c r="L1003"/>
  <c r="J523"/>
  <c r="J555"/>
  <c r="J587"/>
  <c r="J619"/>
  <c r="J651"/>
  <c r="J683"/>
  <c r="J715"/>
  <c r="J747"/>
  <c r="J779"/>
  <c r="J811"/>
  <c r="J843"/>
  <c r="J875"/>
  <c r="J907"/>
  <c r="J939"/>
  <c r="J971"/>
  <c r="H1017"/>
  <c r="F1053"/>
  <c r="F1085"/>
  <c r="F1117"/>
  <c r="F1149"/>
  <c r="F1181"/>
  <c r="F1213"/>
  <c r="F1245"/>
  <c r="F1277"/>
  <c r="F1309"/>
  <c r="F1341"/>
  <c r="F1373"/>
  <c r="F1405"/>
  <c r="F1437"/>
  <c r="J1004"/>
  <c r="L1046"/>
  <c r="L1078"/>
  <c r="L1110"/>
  <c r="L1163"/>
  <c r="L1237"/>
  <c r="L1322"/>
  <c r="L1383"/>
  <c r="G1445"/>
  <c r="E1263"/>
  <c r="I1327"/>
  <c r="E1395"/>
  <c r="L1461"/>
  <c r="G1185"/>
  <c r="L1280"/>
  <c r="G1343"/>
  <c r="G1404"/>
  <c r="L1220"/>
  <c r="I1284"/>
  <c r="E1388"/>
  <c r="L556"/>
  <c r="L614"/>
  <c r="L646"/>
  <c r="L678"/>
  <c r="L710"/>
  <c r="L742"/>
  <c r="L774"/>
  <c r="I859"/>
  <c r="I897"/>
  <c r="I929"/>
  <c r="I961"/>
  <c r="I993"/>
  <c r="E506"/>
  <c r="H545"/>
  <c r="H577"/>
  <c r="H609"/>
  <c r="H641"/>
  <c r="H673"/>
  <c r="H705"/>
  <c r="H737"/>
  <c r="H769"/>
  <c r="H801"/>
  <c r="H833"/>
  <c r="H865"/>
  <c r="H897"/>
  <c r="H929"/>
  <c r="H961"/>
  <c r="D997"/>
  <c r="D1043"/>
  <c r="D1075"/>
  <c r="D1107"/>
  <c r="D1139"/>
  <c r="D1171"/>
  <c r="D1203"/>
  <c r="D1235"/>
  <c r="D1267"/>
  <c r="D1299"/>
  <c r="D1331"/>
  <c r="D1363"/>
  <c r="D1395"/>
  <c r="D1427"/>
  <c r="D1459"/>
  <c r="I1036"/>
  <c r="I1068"/>
  <c r="I1100"/>
  <c r="I1132"/>
  <c r="I1164"/>
  <c r="L1196"/>
  <c r="G1239"/>
  <c r="F425"/>
  <c r="F457"/>
  <c r="F489"/>
  <c r="D241"/>
  <c r="G299"/>
  <c r="G363"/>
  <c r="G425"/>
  <c r="G457"/>
  <c r="G489"/>
  <c r="G529"/>
  <c r="G561"/>
  <c r="G593"/>
  <c r="G625"/>
  <c r="G657"/>
  <c r="G689"/>
  <c r="G721"/>
  <c r="G753"/>
  <c r="G785"/>
  <c r="G817"/>
  <c r="L804"/>
  <c r="G852"/>
  <c r="G884"/>
  <c r="G916"/>
  <c r="G948"/>
  <c r="G980"/>
  <c r="G1012"/>
  <c r="F532"/>
  <c r="F564"/>
  <c r="F596"/>
  <c r="F628"/>
  <c r="F660"/>
  <c r="F692"/>
  <c r="F724"/>
  <c r="F756"/>
  <c r="F788"/>
  <c r="F820"/>
  <c r="F852"/>
  <c r="F884"/>
  <c r="F916"/>
  <c r="F948"/>
  <c r="F980"/>
  <c r="J1029"/>
  <c r="J1061"/>
  <c r="J1093"/>
  <c r="J1125"/>
  <c r="J1157"/>
  <c r="J1189"/>
  <c r="J1221"/>
  <c r="J1253"/>
  <c r="J1285"/>
  <c r="J1317"/>
  <c r="J1349"/>
  <c r="J1381"/>
  <c r="J1413"/>
  <c r="J1445"/>
  <c r="J1021"/>
  <c r="G1055"/>
  <c r="G1087"/>
  <c r="G1119"/>
  <c r="L1180"/>
  <c r="I1273"/>
  <c r="E1339"/>
  <c r="G1400"/>
  <c r="I1461"/>
  <c r="E1280"/>
  <c r="L1345"/>
  <c r="L1412"/>
  <c r="G1138"/>
  <c r="I1202"/>
  <c r="G1297"/>
  <c r="I1359"/>
  <c r="I1420"/>
  <c r="E1239"/>
  <c r="E1302"/>
  <c r="I1368"/>
  <c r="G1435"/>
  <c r="L817"/>
  <c r="L858"/>
  <c r="L890"/>
  <c r="L922"/>
  <c r="L954"/>
  <c r="L986"/>
  <c r="L1018"/>
  <c r="J538"/>
  <c r="J570"/>
  <c r="J602"/>
  <c r="J634"/>
  <c r="J666"/>
  <c r="J698"/>
  <c r="J730"/>
  <c r="J762"/>
  <c r="J794"/>
  <c r="J826"/>
  <c r="J858"/>
  <c r="J890"/>
  <c r="J922"/>
  <c r="J954"/>
  <c r="J986"/>
  <c r="F1036"/>
  <c r="F1068"/>
  <c r="F1100"/>
  <c r="F1132"/>
  <c r="F1164"/>
  <c r="F1196"/>
  <c r="F1228"/>
  <c r="F1260"/>
  <c r="F1292"/>
  <c r="F1324"/>
  <c r="F1356"/>
  <c r="F1388"/>
  <c r="F1420"/>
  <c r="F1452"/>
  <c r="L1029"/>
  <c r="L1061"/>
  <c r="L1093"/>
  <c r="L1129"/>
  <c r="L1193"/>
  <c r="L1288"/>
  <c r="G1351"/>
  <c r="I1412"/>
  <c r="I1229"/>
  <c r="I1293"/>
  <c r="G1359"/>
  <c r="G1426"/>
  <c r="G1151"/>
  <c r="L1215"/>
  <c r="I1310"/>
  <c r="L1371"/>
  <c r="G1433"/>
  <c r="I1252"/>
  <c r="L1314"/>
  <c r="E1382"/>
  <c r="L1448"/>
  <c r="I1417"/>
  <c r="G297"/>
  <c r="G361"/>
  <c r="G424"/>
  <c r="G456"/>
  <c r="G488"/>
  <c r="G528"/>
  <c r="G560"/>
  <c r="G592"/>
  <c r="G624"/>
  <c r="G656"/>
  <c r="G688"/>
  <c r="G720"/>
  <c r="G752"/>
  <c r="G816"/>
  <c r="L802"/>
  <c r="G851"/>
  <c r="G883"/>
  <c r="G915"/>
  <c r="G947"/>
  <c r="G979"/>
  <c r="G1011"/>
  <c r="F531"/>
  <c r="F563"/>
  <c r="F627"/>
  <c r="F691"/>
  <c r="F755"/>
  <c r="F851"/>
  <c r="F915"/>
  <c r="F979"/>
  <c r="J1092"/>
  <c r="J1188"/>
  <c r="J1284"/>
  <c r="J1348"/>
  <c r="J1444"/>
  <c r="G1086"/>
  <c r="I1269"/>
  <c r="L1459"/>
  <c r="L1410"/>
  <c r="G1295"/>
  <c r="L1236"/>
  <c r="E1433"/>
  <c r="L857"/>
  <c r="L953"/>
  <c r="J537"/>
  <c r="J633"/>
  <c r="J729"/>
  <c r="J857"/>
  <c r="J953"/>
  <c r="F1067"/>
  <c r="F1131"/>
  <c r="F1195"/>
  <c r="F1291"/>
  <c r="F1355"/>
  <c r="F1451"/>
  <c r="L1092"/>
  <c r="E1287"/>
  <c r="I1227"/>
  <c r="E1357"/>
  <c r="G1149"/>
  <c r="L1369"/>
  <c r="L1316"/>
  <c r="K1359"/>
  <c r="J282"/>
  <c r="J331"/>
  <c r="E211"/>
  <c r="I734"/>
  <c r="E210"/>
  <c r="I733"/>
  <c r="E531"/>
  <c r="E1008"/>
  <c r="H1025"/>
  <c r="E1083"/>
  <c r="L487"/>
  <c r="H554"/>
  <c r="D1084"/>
  <c r="I1141"/>
  <c r="E450"/>
  <c r="E714"/>
  <c r="E935"/>
  <c r="D679"/>
  <c r="D935"/>
  <c r="H1208"/>
  <c r="F995"/>
  <c r="J430"/>
  <c r="L414"/>
  <c r="K549"/>
  <c r="K198"/>
  <c r="K1424"/>
  <c r="L251"/>
  <c r="K1111"/>
  <c r="K1399"/>
  <c r="L138"/>
  <c r="K1339"/>
  <c r="G131"/>
  <c r="D136"/>
  <c r="K1381"/>
  <c r="I136"/>
  <c r="H135"/>
  <c r="F400"/>
  <c r="K852"/>
  <c r="G180"/>
  <c r="D185"/>
  <c r="K307"/>
  <c r="K894"/>
  <c r="I185"/>
  <c r="H184"/>
  <c r="K698"/>
  <c r="E161"/>
  <c r="J172"/>
  <c r="I420"/>
  <c r="F246"/>
  <c r="K690"/>
  <c r="J171"/>
  <c r="I419"/>
  <c r="F244"/>
  <c r="E393"/>
  <c r="E681"/>
  <c r="E902"/>
  <c r="D646"/>
  <c r="D902"/>
  <c r="H1175"/>
  <c r="H1431"/>
  <c r="L1247"/>
  <c r="L381"/>
  <c r="L645"/>
  <c r="I960"/>
  <c r="H704"/>
  <c r="H960"/>
  <c r="D1234"/>
  <c r="I1035"/>
  <c r="F456"/>
  <c r="E391"/>
  <c r="E680"/>
  <c r="E901"/>
  <c r="D645"/>
  <c r="D901"/>
  <c r="H1174"/>
  <c r="H1430"/>
  <c r="L1245"/>
  <c r="L380"/>
  <c r="L688"/>
  <c r="I1003"/>
  <c r="H875"/>
  <c r="D1149"/>
  <c r="D1381"/>
  <c r="I1094"/>
  <c r="F431"/>
  <c r="G399"/>
  <c r="G575"/>
  <c r="G703"/>
  <c r="G831"/>
  <c r="G930"/>
  <c r="F546"/>
  <c r="F674"/>
  <c r="F802"/>
  <c r="F930"/>
  <c r="J1075"/>
  <c r="J1203"/>
  <c r="J1331"/>
  <c r="J1459"/>
  <c r="L1144"/>
  <c r="E1427"/>
  <c r="L1441"/>
  <c r="G1386"/>
  <c r="I1397"/>
  <c r="L904"/>
  <c r="I520"/>
  <c r="J648"/>
  <c r="J776"/>
  <c r="J904"/>
  <c r="F1050"/>
  <c r="F1146"/>
  <c r="F1210"/>
  <c r="F1274"/>
  <c r="F1338"/>
  <c r="F1402"/>
  <c r="J998"/>
  <c r="L1075"/>
  <c r="L1157"/>
  <c r="E1317"/>
  <c r="G1439"/>
  <c r="I1321"/>
  <c r="I1455"/>
  <c r="I1270"/>
  <c r="L1398"/>
  <c r="I1278"/>
  <c r="G1411"/>
  <c r="E1458"/>
  <c r="G389"/>
  <c r="G470"/>
  <c r="G542"/>
  <c r="G606"/>
  <c r="G670"/>
  <c r="G734"/>
  <c r="G798"/>
  <c r="L830"/>
  <c r="G897"/>
  <c r="G961"/>
  <c r="I505"/>
  <c r="F577"/>
  <c r="F641"/>
  <c r="F705"/>
  <c r="F769"/>
  <c r="F833"/>
  <c r="F929"/>
  <c r="H996"/>
  <c r="J1074"/>
  <c r="J1138"/>
  <c r="J1202"/>
  <c r="J1266"/>
  <c r="J1330"/>
  <c r="J1394"/>
  <c r="J1458"/>
  <c r="G1068"/>
  <c r="L1142"/>
  <c r="L1301"/>
  <c r="E1425"/>
  <c r="G1306"/>
  <c r="L1439"/>
  <c r="L1238"/>
  <c r="G1384"/>
  <c r="I1263"/>
  <c r="I1395"/>
  <c r="L839"/>
  <c r="L903"/>
  <c r="L967"/>
  <c r="I518"/>
  <c r="J583"/>
  <c r="J647"/>
  <c r="J711"/>
  <c r="J775"/>
  <c r="J839"/>
  <c r="J935"/>
  <c r="H1009"/>
  <c r="F1081"/>
  <c r="F1145"/>
  <c r="F1209"/>
  <c r="F1273"/>
  <c r="F1337"/>
  <c r="F1401"/>
  <c r="J996"/>
  <c r="L1074"/>
  <c r="L1155"/>
  <c r="E1315"/>
  <c r="L1256"/>
  <c r="I1386"/>
  <c r="G1177"/>
  <c r="L1335"/>
  <c r="G1458"/>
  <c r="I1367"/>
  <c r="L610"/>
  <c r="L674"/>
  <c r="L738"/>
  <c r="I851"/>
  <c r="I925"/>
  <c r="I989"/>
  <c r="H541"/>
  <c r="H605"/>
  <c r="H669"/>
  <c r="H733"/>
  <c r="H797"/>
  <c r="H861"/>
  <c r="H957"/>
  <c r="D1039"/>
  <c r="D1103"/>
  <c r="D1167"/>
  <c r="D1231"/>
  <c r="D1295"/>
  <c r="D1359"/>
  <c r="D1423"/>
  <c r="I1032"/>
  <c r="I1096"/>
  <c r="I1160"/>
  <c r="G1232"/>
  <c r="F453"/>
  <c r="F517"/>
  <c r="G355"/>
  <c r="G453"/>
  <c r="G525"/>
  <c r="G589"/>
  <c r="G653"/>
  <c r="G717"/>
  <c r="G781"/>
  <c r="L796"/>
  <c r="G880"/>
  <c r="G944"/>
  <c r="G1008"/>
  <c r="F560"/>
  <c r="F624"/>
  <c r="F688"/>
  <c r="F752"/>
  <c r="F816"/>
  <c r="F880"/>
  <c r="F944"/>
  <c r="J1025"/>
  <c r="J1089"/>
  <c r="J1153"/>
  <c r="J1217"/>
  <c r="J1281"/>
  <c r="J1345"/>
  <c r="J1409"/>
  <c r="J1013"/>
  <c r="G1083"/>
  <c r="E1255"/>
  <c r="I1392"/>
  <c r="L1271"/>
  <c r="I1404"/>
  <c r="G1194"/>
  <c r="L1351"/>
  <c r="E1230"/>
  <c r="L1359"/>
  <c r="L809"/>
  <c r="L886"/>
  <c r="L950"/>
  <c r="L1014"/>
  <c r="J566"/>
  <c r="J630"/>
  <c r="J694"/>
  <c r="J758"/>
  <c r="J822"/>
  <c r="J918"/>
  <c r="J982"/>
  <c r="F1064"/>
  <c r="F1128"/>
  <c r="F1192"/>
  <c r="F1256"/>
  <c r="F1320"/>
  <c r="F1384"/>
  <c r="F1448"/>
  <c r="L1057"/>
  <c r="L1121"/>
  <c r="G1281"/>
  <c r="L1404"/>
  <c r="E1285"/>
  <c r="E1418"/>
  <c r="I1207"/>
  <c r="E1364"/>
  <c r="G1244"/>
  <c r="I1373"/>
  <c r="I1400"/>
  <c r="G353"/>
  <c r="G452"/>
  <c r="G524"/>
  <c r="G588"/>
  <c r="G652"/>
  <c r="G716"/>
  <c r="G780"/>
  <c r="L794"/>
  <c r="G879"/>
  <c r="G943"/>
  <c r="G1007"/>
  <c r="F559"/>
  <c r="F623"/>
  <c r="F687"/>
  <c r="F751"/>
  <c r="F815"/>
  <c r="F879"/>
  <c r="F943"/>
  <c r="H1024"/>
  <c r="J1088"/>
  <c r="J1152"/>
  <c r="J1216"/>
  <c r="J1280"/>
  <c r="J1344"/>
  <c r="J1408"/>
  <c r="J1011"/>
  <c r="G1082"/>
  <c r="L1170"/>
  <c r="L1329"/>
  <c r="L1451"/>
  <c r="E1335"/>
  <c r="G1128"/>
  <c r="I1287"/>
  <c r="E1411"/>
  <c r="E1292"/>
  <c r="L1424"/>
  <c r="L853"/>
  <c r="L917"/>
  <c r="L981"/>
  <c r="J533"/>
  <c r="J597"/>
  <c r="J661"/>
  <c r="J725"/>
  <c r="J789"/>
  <c r="J853"/>
  <c r="J917"/>
  <c r="J981"/>
  <c r="F1063"/>
  <c r="F1127"/>
  <c r="F1191"/>
  <c r="F1255"/>
  <c r="F1319"/>
  <c r="F1383"/>
  <c r="F1447"/>
  <c r="L1056"/>
  <c r="L1088"/>
  <c r="L1120"/>
  <c r="L1183"/>
  <c r="G1279"/>
  <c r="L1341"/>
  <c r="E1403"/>
  <c r="E1219"/>
  <c r="E1283"/>
  <c r="E1416"/>
  <c r="G1141"/>
  <c r="I1205"/>
  <c r="G1362"/>
  <c r="I1423"/>
  <c r="L1304"/>
  <c r="G62"/>
  <c r="I470"/>
  <c r="I469"/>
  <c r="E880"/>
  <c r="H1409"/>
  <c r="I938"/>
  <c r="F1002"/>
  <c r="E650"/>
  <c r="D615"/>
  <c r="H1144"/>
  <c r="G1202"/>
  <c r="K37"/>
  <c r="K912"/>
  <c r="K562"/>
  <c r="L74"/>
  <c r="G67"/>
  <c r="J336"/>
  <c r="I72"/>
  <c r="F336"/>
  <c r="G116"/>
  <c r="J385"/>
  <c r="I121"/>
  <c r="F385"/>
  <c r="E97"/>
  <c r="H373"/>
  <c r="I620"/>
  <c r="D443"/>
  <c r="E96"/>
  <c r="H372"/>
  <c r="I619"/>
  <c r="D442"/>
  <c r="E521"/>
  <c r="E777"/>
  <c r="E998"/>
  <c r="D742"/>
  <c r="D1006"/>
  <c r="H1271"/>
  <c r="E1073"/>
  <c r="J493"/>
  <c r="L477"/>
  <c r="L741"/>
  <c r="H544"/>
  <c r="H800"/>
  <c r="D1074"/>
  <c r="D1330"/>
  <c r="I1131"/>
  <c r="G280"/>
  <c r="E648"/>
  <c r="I866"/>
  <c r="D613"/>
  <c r="D869"/>
  <c r="H1142"/>
  <c r="H1398"/>
  <c r="G1200"/>
  <c r="L348"/>
  <c r="L656"/>
  <c r="I971"/>
  <c r="H715"/>
  <c r="H971"/>
  <c r="D1245"/>
  <c r="D1445"/>
  <c r="I1158"/>
  <c r="F495"/>
  <c r="G475"/>
  <c r="G623"/>
  <c r="G751"/>
  <c r="G850"/>
  <c r="G978"/>
  <c r="F594"/>
  <c r="F722"/>
  <c r="F850"/>
  <c r="F978"/>
  <c r="J1123"/>
  <c r="J1251"/>
  <c r="J1379"/>
  <c r="G1053"/>
  <c r="G1265"/>
  <c r="E1276"/>
  <c r="I1198"/>
  <c r="I1234"/>
  <c r="L813"/>
  <c r="L952"/>
  <c r="J568"/>
  <c r="J696"/>
  <c r="J824"/>
  <c r="J952"/>
  <c r="F1098"/>
  <c r="F1166"/>
  <c r="F1230"/>
  <c r="F1294"/>
  <c r="F1358"/>
  <c r="F1422"/>
  <c r="L1031"/>
  <c r="L1095"/>
  <c r="E1198"/>
  <c r="G1355"/>
  <c r="E1234"/>
  <c r="L1363"/>
  <c r="G1155"/>
  <c r="I1314"/>
  <c r="E1437"/>
  <c r="L1318"/>
  <c r="E1453"/>
  <c r="G301"/>
  <c r="G426"/>
  <c r="G490"/>
  <c r="G562"/>
  <c r="G626"/>
  <c r="G690"/>
  <c r="G754"/>
  <c r="G818"/>
  <c r="G853"/>
  <c r="G917"/>
  <c r="G981"/>
  <c r="F533"/>
  <c r="F597"/>
  <c r="F661"/>
  <c r="F725"/>
  <c r="F789"/>
  <c r="F853"/>
  <c r="F917"/>
  <c r="F981"/>
  <c r="J1062"/>
  <c r="J1126"/>
  <c r="J1190"/>
  <c r="J1254"/>
  <c r="J1318"/>
  <c r="J1382"/>
  <c r="J1446"/>
  <c r="G1056"/>
  <c r="G1120"/>
  <c r="G1277"/>
  <c r="E1402"/>
  <c r="E1282"/>
  <c r="L1414"/>
  <c r="I1204"/>
  <c r="G1361"/>
  <c r="E1241"/>
  <c r="I1437"/>
  <c r="L859"/>
  <c r="L923"/>
  <c r="L987"/>
  <c r="J539"/>
  <c r="J603"/>
  <c r="J667"/>
  <c r="J731"/>
  <c r="J795"/>
  <c r="J859"/>
  <c r="J923"/>
  <c r="J987"/>
  <c r="F1069"/>
  <c r="F1133"/>
  <c r="F1197"/>
  <c r="F1261"/>
  <c r="F1325"/>
  <c r="F1389"/>
  <c r="F1453"/>
  <c r="L1062"/>
  <c r="L1131"/>
  <c r="L1290"/>
  <c r="I1414"/>
  <c r="I1295"/>
  <c r="G1428"/>
  <c r="G1218"/>
  <c r="L1373"/>
  <c r="L1254"/>
  <c r="L524"/>
  <c r="L630"/>
  <c r="L694"/>
  <c r="L758"/>
  <c r="I881"/>
  <c r="I945"/>
  <c r="I1009"/>
  <c r="H561"/>
  <c r="H625"/>
  <c r="H689"/>
  <c r="H753"/>
  <c r="H817"/>
  <c r="H881"/>
  <c r="H945"/>
  <c r="D1027"/>
  <c r="D1091"/>
  <c r="D1155"/>
  <c r="D1219"/>
  <c r="D1283"/>
  <c r="D1347"/>
  <c r="D1411"/>
  <c r="F1016"/>
  <c r="I1084"/>
  <c r="I1148"/>
  <c r="E1213"/>
  <c r="F441"/>
  <c r="F505"/>
  <c r="G331"/>
  <c r="G441"/>
  <c r="L505"/>
  <c r="G577"/>
  <c r="G641"/>
  <c r="G705"/>
  <c r="G769"/>
  <c r="G833"/>
  <c r="G868"/>
  <c r="G932"/>
  <c r="G996"/>
  <c r="F548"/>
  <c r="F612"/>
  <c r="F676"/>
  <c r="F740"/>
  <c r="F804"/>
  <c r="F868"/>
  <c r="F932"/>
  <c r="H1002"/>
  <c r="J1077"/>
  <c r="J1141"/>
  <c r="J1205"/>
  <c r="J1269"/>
  <c r="J1333"/>
  <c r="J1397"/>
  <c r="J1461"/>
  <c r="G1071"/>
  <c r="L1148"/>
  <c r="E1308"/>
  <c r="L1430"/>
  <c r="G1312"/>
  <c r="E1446"/>
  <c r="G1250"/>
  <c r="E1390"/>
  <c r="G1269"/>
  <c r="L1401"/>
  <c r="L842"/>
  <c r="L906"/>
  <c r="L970"/>
  <c r="J522"/>
  <c r="J586"/>
  <c r="J650"/>
  <c r="J714"/>
  <c r="J778"/>
  <c r="J842"/>
  <c r="J906"/>
  <c r="J970"/>
  <c r="F1052"/>
  <c r="F1116"/>
  <c r="F1180"/>
  <c r="F1244"/>
  <c r="F1308"/>
  <c r="F1372"/>
  <c r="F1436"/>
  <c r="L1045"/>
  <c r="L1109"/>
  <c r="G1234"/>
  <c r="L1381"/>
  <c r="E1261"/>
  <c r="L1392"/>
  <c r="G1183"/>
  <c r="G1341"/>
  <c r="I1218"/>
  <c r="I1348"/>
  <c r="I1354"/>
  <c r="G329"/>
  <c r="G440"/>
  <c r="G504"/>
  <c r="G576"/>
  <c r="G640"/>
  <c r="G704"/>
  <c r="G768"/>
  <c r="G832"/>
  <c r="G867"/>
  <c r="G931"/>
  <c r="G995"/>
  <c r="F547"/>
  <c r="F611"/>
  <c r="F675"/>
  <c r="F739"/>
  <c r="F803"/>
  <c r="F867"/>
  <c r="F931"/>
  <c r="H1000"/>
  <c r="J1076"/>
  <c r="J1140"/>
  <c r="J1204"/>
  <c r="J1268"/>
  <c r="J1332"/>
  <c r="J1396"/>
  <c r="J1460"/>
  <c r="G1070"/>
  <c r="L1146"/>
  <c r="E1306"/>
  <c r="E1429"/>
  <c r="G1310"/>
  <c r="E1444"/>
  <c r="G1246"/>
  <c r="G1388"/>
  <c r="G1267"/>
  <c r="I1399"/>
  <c r="L841"/>
  <c r="L905"/>
  <c r="L969"/>
  <c r="J521"/>
  <c r="J585"/>
  <c r="J649"/>
  <c r="J713"/>
  <c r="J777"/>
  <c r="J841"/>
  <c r="J905"/>
  <c r="J969"/>
  <c r="F1051"/>
  <c r="F1115"/>
  <c r="F1179"/>
  <c r="F1243"/>
  <c r="F1307"/>
  <c r="F1371"/>
  <c r="F1435"/>
  <c r="L1044"/>
  <c r="L1108"/>
  <c r="L1230"/>
  <c r="L1379"/>
  <c r="G1259"/>
  <c r="L1390"/>
  <c r="G1181"/>
  <c r="G1339"/>
  <c r="L1194"/>
  <c r="I1375"/>
  <c r="L20"/>
  <c r="F282"/>
  <c r="F331"/>
  <c r="H486"/>
  <c r="E285"/>
  <c r="H485"/>
  <c r="D516"/>
  <c r="E787"/>
  <c r="D752"/>
  <c r="H1281"/>
  <c r="J503"/>
  <c r="L751"/>
  <c r="H810"/>
  <c r="D1340"/>
  <c r="G290"/>
  <c r="E586"/>
  <c r="E842"/>
  <c r="D551"/>
  <c r="D807"/>
  <c r="H1080"/>
  <c r="H1336"/>
  <c r="E1138"/>
  <c r="L286"/>
  <c r="L550"/>
  <c r="K991"/>
  <c r="K1279"/>
  <c r="L123"/>
  <c r="K34"/>
  <c r="K318"/>
  <c r="L10"/>
  <c r="H12"/>
  <c r="J4"/>
  <c r="D5"/>
  <c r="J272"/>
  <c r="K304"/>
  <c r="I8"/>
  <c r="F10"/>
  <c r="F272"/>
  <c r="H51"/>
  <c r="G52"/>
  <c r="D54"/>
  <c r="J321"/>
  <c r="K749"/>
  <c r="I57"/>
  <c r="F59"/>
  <c r="F321"/>
  <c r="K348"/>
  <c r="E33"/>
  <c r="J34"/>
  <c r="H309"/>
  <c r="I292"/>
  <c r="I556"/>
  <c r="F115"/>
  <c r="D380"/>
  <c r="K332"/>
  <c r="E32"/>
  <c r="J33"/>
  <c r="H308"/>
  <c r="I291"/>
  <c r="I555"/>
  <c r="F114"/>
  <c r="D379"/>
  <c r="E362"/>
  <c r="E481"/>
  <c r="E617"/>
  <c r="E745"/>
  <c r="I804"/>
  <c r="E966"/>
  <c r="D582"/>
  <c r="D710"/>
  <c r="D838"/>
  <c r="D966"/>
  <c r="H1111"/>
  <c r="H1239"/>
  <c r="H1367"/>
  <c r="E1041"/>
  <c r="E1169"/>
  <c r="J461"/>
  <c r="L317"/>
  <c r="L445"/>
  <c r="L581"/>
  <c r="L709"/>
  <c r="I896"/>
  <c r="I1024"/>
  <c r="H640"/>
  <c r="H768"/>
  <c r="H896"/>
  <c r="D1042"/>
  <c r="D1170"/>
  <c r="D1298"/>
  <c r="D1426"/>
  <c r="I1099"/>
  <c r="I1237"/>
  <c r="F520"/>
  <c r="G376"/>
  <c r="E480"/>
  <c r="E616"/>
  <c r="E744"/>
  <c r="I802"/>
  <c r="E965"/>
  <c r="D581"/>
  <c r="D709"/>
  <c r="D837"/>
  <c r="D965"/>
  <c r="H1110"/>
  <c r="H1238"/>
  <c r="H1366"/>
  <c r="E1040"/>
  <c r="E1168"/>
  <c r="J460"/>
  <c r="L316"/>
  <c r="L444"/>
  <c r="L624"/>
  <c r="L752"/>
  <c r="I939"/>
  <c r="H555"/>
  <c r="H683"/>
  <c r="H811"/>
  <c r="H939"/>
  <c r="D1085"/>
  <c r="D1213"/>
  <c r="D1337"/>
  <c r="D1421"/>
  <c r="I1054"/>
  <c r="I1138"/>
  <c r="G1228"/>
  <c r="F475"/>
  <c r="G311"/>
  <c r="G451"/>
  <c r="G543"/>
  <c r="G607"/>
  <c r="G671"/>
  <c r="G735"/>
  <c r="G799"/>
  <c r="L832"/>
  <c r="G898"/>
  <c r="G962"/>
  <c r="I507"/>
  <c r="F578"/>
  <c r="F642"/>
  <c r="F706"/>
  <c r="F770"/>
  <c r="F834"/>
  <c r="F898"/>
  <c r="F962"/>
  <c r="J1043"/>
  <c r="J1107"/>
  <c r="J1171"/>
  <c r="J1235"/>
  <c r="J1299"/>
  <c r="J1363"/>
  <c r="J1427"/>
  <c r="G1037"/>
  <c r="G1101"/>
  <c r="E1209"/>
  <c r="G1365"/>
  <c r="E1246"/>
  <c r="E1375"/>
  <c r="G1166"/>
  <c r="G1325"/>
  <c r="I1447"/>
  <c r="E1330"/>
  <c r="L781"/>
  <c r="L872"/>
  <c r="L936"/>
  <c r="L1000"/>
  <c r="J552"/>
  <c r="J616"/>
  <c r="J680"/>
  <c r="J744"/>
  <c r="J808"/>
  <c r="J872"/>
  <c r="J936"/>
  <c r="H1011"/>
  <c r="F1082"/>
  <c r="F1130"/>
  <c r="F1162"/>
  <c r="F1194"/>
  <c r="F1226"/>
  <c r="F1258"/>
  <c r="F1290"/>
  <c r="F1322"/>
  <c r="F1354"/>
  <c r="F1386"/>
  <c r="F1418"/>
  <c r="F1450"/>
  <c r="L1027"/>
  <c r="L1059"/>
  <c r="L1091"/>
  <c r="L1125"/>
  <c r="L1189"/>
  <c r="G1285"/>
  <c r="I1347"/>
  <c r="L1408"/>
  <c r="I1225"/>
  <c r="I1289"/>
  <c r="E1355"/>
  <c r="G1422"/>
  <c r="G1147"/>
  <c r="I1211"/>
  <c r="I1306"/>
  <c r="L1367"/>
  <c r="I1429"/>
  <c r="I1248"/>
  <c r="L1310"/>
  <c r="L1377"/>
  <c r="I1444"/>
  <c r="E1409"/>
  <c r="G293"/>
  <c r="G357"/>
  <c r="G421"/>
  <c r="G454"/>
  <c r="G486"/>
  <c r="G526"/>
  <c r="G558"/>
  <c r="G590"/>
  <c r="G622"/>
  <c r="G654"/>
  <c r="G686"/>
  <c r="G718"/>
  <c r="G750"/>
  <c r="G782"/>
  <c r="G814"/>
  <c r="L798"/>
  <c r="G849"/>
  <c r="G881"/>
  <c r="G913"/>
  <c r="G945"/>
  <c r="G977"/>
  <c r="G1009"/>
  <c r="F529"/>
  <c r="F561"/>
  <c r="F593"/>
  <c r="F625"/>
  <c r="F657"/>
  <c r="F689"/>
  <c r="F721"/>
  <c r="F753"/>
  <c r="F785"/>
  <c r="F817"/>
  <c r="F849"/>
  <c r="F881"/>
  <c r="F913"/>
  <c r="F945"/>
  <c r="F977"/>
  <c r="J1026"/>
  <c r="J1058"/>
  <c r="J1090"/>
  <c r="J1122"/>
  <c r="J1154"/>
  <c r="J1186"/>
  <c r="J1218"/>
  <c r="J1250"/>
  <c r="J1282"/>
  <c r="J1314"/>
  <c r="J1346"/>
  <c r="J1378"/>
  <c r="J1410"/>
  <c r="J1442"/>
  <c r="J1015"/>
  <c r="G1052"/>
  <c r="G1084"/>
  <c r="G1116"/>
  <c r="L1174"/>
  <c r="G1261"/>
  <c r="I1333"/>
  <c r="I1394"/>
  <c r="L1455"/>
  <c r="E1274"/>
  <c r="I1339"/>
  <c r="I1406"/>
  <c r="G1132"/>
  <c r="I1196"/>
  <c r="G1291"/>
  <c r="L1353"/>
  <c r="E1415"/>
  <c r="E1232"/>
  <c r="E1296"/>
  <c r="E1362"/>
  <c r="L1428"/>
  <c r="L811"/>
  <c r="L855"/>
  <c r="L887"/>
  <c r="L919"/>
  <c r="L951"/>
  <c r="L983"/>
  <c r="L1015"/>
  <c r="J535"/>
  <c r="J567"/>
  <c r="J599"/>
  <c r="J631"/>
  <c r="J663"/>
  <c r="J695"/>
  <c r="J727"/>
  <c r="J759"/>
  <c r="J791"/>
  <c r="J823"/>
  <c r="J855"/>
  <c r="J887"/>
  <c r="J919"/>
  <c r="J951"/>
  <c r="J983"/>
  <c r="F1033"/>
  <c r="F1065"/>
  <c r="F1097"/>
  <c r="F1129"/>
  <c r="F1161"/>
  <c r="F1193"/>
  <c r="F1225"/>
  <c r="F1257"/>
  <c r="F1289"/>
  <c r="F1321"/>
  <c r="F1353"/>
  <c r="F1385"/>
  <c r="F1417"/>
  <c r="F1449"/>
  <c r="L1026"/>
  <c r="L1058"/>
  <c r="L1090"/>
  <c r="L1123"/>
  <c r="L1187"/>
  <c r="G1283"/>
  <c r="I1345"/>
  <c r="L1406"/>
  <c r="G1223"/>
  <c r="G1287"/>
  <c r="E1353"/>
  <c r="G1420"/>
  <c r="G1145"/>
  <c r="I1209"/>
  <c r="I1304"/>
  <c r="L1365"/>
  <c r="I1427"/>
  <c r="I1246"/>
  <c r="L1308"/>
  <c r="I1446"/>
  <c r="L580"/>
  <c r="L626"/>
  <c r="L658"/>
  <c r="L690"/>
  <c r="L722"/>
  <c r="L754"/>
  <c r="I819"/>
  <c r="I877"/>
  <c r="I909"/>
  <c r="I941"/>
  <c r="I973"/>
  <c r="I1005"/>
  <c r="H525"/>
  <c r="H557"/>
  <c r="H589"/>
  <c r="H621"/>
  <c r="H653"/>
  <c r="H685"/>
  <c r="H717"/>
  <c r="H749"/>
  <c r="H781"/>
  <c r="H813"/>
  <c r="H845"/>
  <c r="H877"/>
  <c r="H909"/>
  <c r="H941"/>
  <c r="H973"/>
  <c r="D1021"/>
  <c r="D1055"/>
  <c r="D1087"/>
  <c r="D1119"/>
  <c r="D1151"/>
  <c r="D1183"/>
  <c r="D1215"/>
  <c r="D1247"/>
  <c r="D1279"/>
  <c r="D1311"/>
  <c r="D1343"/>
  <c r="D1375"/>
  <c r="D1407"/>
  <c r="D1439"/>
  <c r="F1008"/>
  <c r="I1048"/>
  <c r="I1080"/>
  <c r="I1112"/>
  <c r="I1144"/>
  <c r="I1176"/>
  <c r="L1208"/>
  <c r="L1264"/>
  <c r="F437"/>
  <c r="F469"/>
  <c r="F501"/>
  <c r="G261"/>
  <c r="G323"/>
  <c r="G387"/>
  <c r="G437"/>
  <c r="G469"/>
  <c r="G501"/>
  <c r="G541"/>
  <c r="G573"/>
  <c r="G605"/>
  <c r="G637"/>
  <c r="G669"/>
  <c r="G701"/>
  <c r="G733"/>
  <c r="G765"/>
  <c r="G797"/>
  <c r="G829"/>
  <c r="L828"/>
  <c r="G864"/>
  <c r="G896"/>
  <c r="G928"/>
  <c r="G960"/>
  <c r="G992"/>
  <c r="G1024"/>
  <c r="F544"/>
  <c r="F576"/>
  <c r="F608"/>
  <c r="F640"/>
  <c r="F672"/>
  <c r="F704"/>
  <c r="F736"/>
  <c r="F768"/>
  <c r="F800"/>
  <c r="F832"/>
  <c r="F864"/>
  <c r="F896"/>
  <c r="F928"/>
  <c r="F960"/>
  <c r="H994"/>
  <c r="J1041"/>
  <c r="J1073"/>
  <c r="J1105"/>
  <c r="J1137"/>
  <c r="J1169"/>
  <c r="J1201"/>
  <c r="J1233"/>
  <c r="J1265"/>
  <c r="J1297"/>
  <c r="J1329"/>
  <c r="J1361"/>
  <c r="J1393"/>
  <c r="J1425"/>
  <c r="J1457"/>
  <c r="G1035"/>
  <c r="G1067"/>
  <c r="G1099"/>
  <c r="L1140"/>
  <c r="E1205"/>
  <c r="L1299"/>
  <c r="L1361"/>
  <c r="E1423"/>
  <c r="I1241"/>
  <c r="G1304"/>
  <c r="E1371"/>
  <c r="E1438"/>
  <c r="G1162"/>
  <c r="E1235"/>
  <c r="G1321"/>
  <c r="G1382"/>
  <c r="L1443"/>
  <c r="I1261"/>
  <c r="E1326"/>
  <c r="G1393"/>
  <c r="L777"/>
  <c r="L838"/>
  <c r="L870"/>
  <c r="L902"/>
  <c r="L934"/>
  <c r="L966"/>
  <c r="L998"/>
  <c r="I516"/>
  <c r="J550"/>
  <c r="J582"/>
  <c r="J614"/>
  <c r="J646"/>
  <c r="J678"/>
  <c r="J710"/>
  <c r="J742"/>
  <c r="J774"/>
  <c r="J806"/>
  <c r="J838"/>
  <c r="J870"/>
  <c r="J902"/>
  <c r="J934"/>
  <c r="J966"/>
  <c r="H1007"/>
  <c r="F1048"/>
  <c r="F1080"/>
  <c r="F1112"/>
  <c r="F1144"/>
  <c r="F1176"/>
  <c r="F1208"/>
  <c r="F1240"/>
  <c r="F1272"/>
  <c r="F1304"/>
  <c r="F1336"/>
  <c r="F1368"/>
  <c r="F1400"/>
  <c r="F1432"/>
  <c r="J994"/>
  <c r="L1041"/>
  <c r="L1073"/>
  <c r="L1105"/>
  <c r="L1153"/>
  <c r="G1219"/>
  <c r="E1313"/>
  <c r="G1374"/>
  <c r="I1435"/>
  <c r="G1255"/>
  <c r="G1317"/>
  <c r="I1384"/>
  <c r="I1451"/>
  <c r="G1175"/>
  <c r="G1262"/>
  <c r="L1333"/>
  <c r="L1394"/>
  <c r="G1456"/>
  <c r="I1274"/>
  <c r="E1340"/>
  <c r="E1407"/>
  <c r="L1337"/>
  <c r="E1459"/>
  <c r="G321"/>
  <c r="G385"/>
  <c r="G436"/>
  <c r="G468"/>
  <c r="G500"/>
  <c r="G540"/>
  <c r="G572"/>
  <c r="G604"/>
  <c r="G636"/>
  <c r="G668"/>
  <c r="G700"/>
  <c r="G732"/>
  <c r="G764"/>
  <c r="G796"/>
  <c r="G828"/>
  <c r="L826"/>
  <c r="G863"/>
  <c r="G895"/>
  <c r="G927"/>
  <c r="G959"/>
  <c r="G991"/>
  <c r="G1023"/>
  <c r="F543"/>
  <c r="F575"/>
  <c r="F607"/>
  <c r="F639"/>
  <c r="F671"/>
  <c r="F703"/>
  <c r="F735"/>
  <c r="F767"/>
  <c r="F799"/>
  <c r="F831"/>
  <c r="F863"/>
  <c r="F895"/>
  <c r="F927"/>
  <c r="F959"/>
  <c r="H992"/>
  <c r="J1040"/>
  <c r="J1072"/>
  <c r="J1104"/>
  <c r="J1136"/>
  <c r="J1168"/>
  <c r="J1200"/>
  <c r="J1232"/>
  <c r="J1264"/>
  <c r="J1296"/>
  <c r="J1328"/>
  <c r="J1360"/>
  <c r="J1392"/>
  <c r="J1424"/>
  <c r="J1456"/>
  <c r="G1034"/>
  <c r="G1066"/>
  <c r="G1098"/>
  <c r="L1138"/>
  <c r="E1203"/>
  <c r="L1297"/>
  <c r="E1360"/>
  <c r="E1421"/>
  <c r="I1239"/>
  <c r="I1302"/>
  <c r="E1369"/>
  <c r="L1435"/>
  <c r="G1160"/>
  <c r="L1231"/>
  <c r="I1319"/>
  <c r="G1380"/>
  <c r="E1442"/>
  <c r="L1259"/>
  <c r="E1324"/>
  <c r="G1391"/>
  <c r="E1460"/>
  <c r="L837"/>
  <c r="L869"/>
  <c r="L901"/>
  <c r="L933"/>
  <c r="L965"/>
  <c r="L997"/>
  <c r="I514"/>
  <c r="J549"/>
  <c r="J581"/>
  <c r="J613"/>
  <c r="J645"/>
  <c r="J677"/>
  <c r="J709"/>
  <c r="J741"/>
  <c r="J773"/>
  <c r="J805"/>
  <c r="J837"/>
  <c r="J869"/>
  <c r="J901"/>
  <c r="J933"/>
  <c r="J965"/>
  <c r="H1005"/>
  <c r="F1047"/>
  <c r="F1079"/>
  <c r="F1111"/>
  <c r="F1143"/>
  <c r="F1175"/>
  <c r="F1207"/>
  <c r="F1239"/>
  <c r="F1271"/>
  <c r="F1303"/>
  <c r="F1335"/>
  <c r="F1367"/>
  <c r="F1399"/>
  <c r="F1431"/>
  <c r="J992"/>
  <c r="L1040"/>
  <c r="L1072"/>
  <c r="L1104"/>
  <c r="L1151"/>
  <c r="G1216"/>
  <c r="E1311"/>
  <c r="G1372"/>
  <c r="L1433"/>
  <c r="G1253"/>
  <c r="G1315"/>
  <c r="I1382"/>
  <c r="G1449"/>
  <c r="G1173"/>
  <c r="E1256"/>
  <c r="G1332"/>
  <c r="E1393"/>
  <c r="G1454"/>
  <c r="G1272"/>
  <c r="L1358"/>
  <c r="G784"/>
  <c r="F595"/>
  <c r="F659"/>
  <c r="F723"/>
  <c r="F787"/>
  <c r="F819"/>
  <c r="F883"/>
  <c r="F947"/>
  <c r="J1028"/>
  <c r="J1060"/>
  <c r="J1124"/>
  <c r="J1156"/>
  <c r="J1220"/>
  <c r="J1252"/>
  <c r="J1316"/>
  <c r="J1380"/>
  <c r="J1412"/>
  <c r="J1019"/>
  <c r="G1054"/>
  <c r="G1118"/>
  <c r="L1178"/>
  <c r="G1337"/>
  <c r="G1398"/>
  <c r="E1278"/>
  <c r="I1343"/>
  <c r="G1136"/>
  <c r="I1200"/>
  <c r="I1357"/>
  <c r="L1418"/>
  <c r="E1300"/>
  <c r="I1366"/>
  <c r="L815"/>
  <c r="L889"/>
  <c r="L921"/>
  <c r="L985"/>
  <c r="L1017"/>
  <c r="J569"/>
  <c r="J601"/>
  <c r="J665"/>
  <c r="J697"/>
  <c r="J761"/>
  <c r="J793"/>
  <c r="J825"/>
  <c r="J889"/>
  <c r="J921"/>
  <c r="J985"/>
  <c r="F1035"/>
  <c r="F1099"/>
  <c r="F1163"/>
  <c r="F1227"/>
  <c r="F1259"/>
  <c r="F1323"/>
  <c r="F1387"/>
  <c r="F1419"/>
  <c r="L1028"/>
  <c r="L1060"/>
  <c r="L1127"/>
  <c r="L1191"/>
  <c r="G1349"/>
  <c r="I1410"/>
  <c r="I1291"/>
  <c r="G1424"/>
  <c r="L1213"/>
  <c r="I1308"/>
  <c r="G1431"/>
  <c r="I1250"/>
  <c r="E1455"/>
  <c r="J400"/>
  <c r="K303"/>
  <c r="H436"/>
  <c r="I684"/>
  <c r="D507"/>
  <c r="E160"/>
  <c r="H435"/>
  <c r="I683"/>
  <c r="D506"/>
  <c r="E553"/>
  <c r="E809"/>
  <c r="E515"/>
  <c r="D774"/>
  <c r="H1047"/>
  <c r="H1303"/>
  <c r="E1105"/>
  <c r="D250"/>
  <c r="L514"/>
  <c r="L773"/>
  <c r="H576"/>
  <c r="H832"/>
  <c r="D1106"/>
  <c r="D1362"/>
  <c r="I1163"/>
  <c r="G312"/>
  <c r="E552"/>
  <c r="E808"/>
  <c r="E513"/>
  <c r="D773"/>
  <c r="H1046"/>
  <c r="H1302"/>
  <c r="E1104"/>
  <c r="D248"/>
  <c r="L512"/>
  <c r="I875"/>
  <c r="H619"/>
  <c r="H747"/>
  <c r="D1017"/>
  <c r="D1277"/>
  <c r="F996"/>
  <c r="I1182"/>
  <c r="F515"/>
  <c r="G495"/>
  <c r="G639"/>
  <c r="G767"/>
  <c r="G866"/>
  <c r="G994"/>
  <c r="F610"/>
  <c r="F738"/>
  <c r="F866"/>
  <c r="H998"/>
  <c r="J1139"/>
  <c r="J1267"/>
  <c r="J1395"/>
  <c r="G1069"/>
  <c r="E1304"/>
  <c r="G1308"/>
  <c r="I1242"/>
  <c r="I1265"/>
  <c r="L840"/>
  <c r="L968"/>
  <c r="J584"/>
  <c r="J712"/>
  <c r="J840"/>
  <c r="J968"/>
  <c r="F1114"/>
  <c r="F1178"/>
  <c r="F1242"/>
  <c r="F1306"/>
  <c r="F1370"/>
  <c r="F1434"/>
  <c r="L1043"/>
  <c r="L1107"/>
  <c r="L1226"/>
  <c r="E1378"/>
  <c r="L1257"/>
  <c r="I1388"/>
  <c r="G1179"/>
  <c r="I1337"/>
  <c r="G1460"/>
  <c r="G1344"/>
  <c r="G1346"/>
  <c r="G325"/>
  <c r="G438"/>
  <c r="G502"/>
  <c r="G574"/>
  <c r="G638"/>
  <c r="G702"/>
  <c r="G766"/>
  <c r="G830"/>
  <c r="G865"/>
  <c r="G929"/>
  <c r="G993"/>
  <c r="F545"/>
  <c r="F609"/>
  <c r="F673"/>
  <c r="F737"/>
  <c r="F801"/>
  <c r="F865"/>
  <c r="F897"/>
  <c r="F961"/>
  <c r="J1042"/>
  <c r="J1106"/>
  <c r="J1170"/>
  <c r="J1234"/>
  <c r="J1298"/>
  <c r="J1362"/>
  <c r="J1426"/>
  <c r="G1036"/>
  <c r="G1100"/>
  <c r="E1207"/>
  <c r="I1363"/>
  <c r="L1243"/>
  <c r="E1373"/>
  <c r="G1164"/>
  <c r="G1323"/>
  <c r="L1445"/>
  <c r="E1328"/>
  <c r="L779"/>
  <c r="L871"/>
  <c r="L935"/>
  <c r="L999"/>
  <c r="J551"/>
  <c r="J615"/>
  <c r="J679"/>
  <c r="J743"/>
  <c r="J807"/>
  <c r="J871"/>
  <c r="J903"/>
  <c r="J967"/>
  <c r="F1049"/>
  <c r="F1113"/>
  <c r="F1177"/>
  <c r="F1241"/>
  <c r="F1305"/>
  <c r="F1369"/>
  <c r="F1433"/>
  <c r="L1042"/>
  <c r="L1106"/>
  <c r="E1223"/>
  <c r="G1376"/>
  <c r="G1437"/>
  <c r="G1319"/>
  <c r="I1453"/>
  <c r="G1266"/>
  <c r="L1396"/>
  <c r="I1276"/>
  <c r="L548"/>
  <c r="L642"/>
  <c r="L706"/>
  <c r="L770"/>
  <c r="I893"/>
  <c r="I957"/>
  <c r="I1021"/>
  <c r="H573"/>
  <c r="H637"/>
  <c r="H701"/>
  <c r="H765"/>
  <c r="H829"/>
  <c r="H893"/>
  <c r="H925"/>
  <c r="H989"/>
  <c r="D1071"/>
  <c r="D1135"/>
  <c r="D1199"/>
  <c r="D1263"/>
  <c r="D1327"/>
  <c r="D1391"/>
  <c r="D1455"/>
  <c r="I1064"/>
  <c r="I1128"/>
  <c r="I1192"/>
  <c r="F421"/>
  <c r="F485"/>
  <c r="G291"/>
  <c r="G419"/>
  <c r="G485"/>
  <c r="G557"/>
  <c r="G621"/>
  <c r="G685"/>
  <c r="G749"/>
  <c r="G813"/>
  <c r="G848"/>
  <c r="G912"/>
  <c r="G976"/>
  <c r="F528"/>
  <c r="F592"/>
  <c r="F656"/>
  <c r="F720"/>
  <c r="F784"/>
  <c r="F848"/>
  <c r="F912"/>
  <c r="F976"/>
  <c r="J1057"/>
  <c r="J1121"/>
  <c r="J1185"/>
  <c r="J1249"/>
  <c r="J1313"/>
  <c r="J1377"/>
  <c r="J1441"/>
  <c r="G1051"/>
  <c r="G1115"/>
  <c r="L1172"/>
  <c r="L1331"/>
  <c r="L1453"/>
  <c r="E1337"/>
  <c r="G1130"/>
  <c r="G1289"/>
  <c r="E1413"/>
  <c r="E1294"/>
  <c r="L1426"/>
  <c r="L854"/>
  <c r="L918"/>
  <c r="L982"/>
  <c r="J534"/>
  <c r="J598"/>
  <c r="J662"/>
  <c r="J726"/>
  <c r="J790"/>
  <c r="J854"/>
  <c r="J886"/>
  <c r="J950"/>
  <c r="F1032"/>
  <c r="F1096"/>
  <c r="F1160"/>
  <c r="F1224"/>
  <c r="F1288"/>
  <c r="F1352"/>
  <c r="F1416"/>
  <c r="L1025"/>
  <c r="L1089"/>
  <c r="L1185"/>
  <c r="L1343"/>
  <c r="G1221"/>
  <c r="E1351"/>
  <c r="G1143"/>
  <c r="G1302"/>
  <c r="I1425"/>
  <c r="L1306"/>
  <c r="G1440"/>
  <c r="G289"/>
  <c r="G417"/>
  <c r="G484"/>
  <c r="G556"/>
  <c r="G620"/>
  <c r="G684"/>
  <c r="G748"/>
  <c r="G812"/>
  <c r="G847"/>
  <c r="G911"/>
  <c r="G975"/>
  <c r="F527"/>
  <c r="F591"/>
  <c r="F655"/>
  <c r="F719"/>
  <c r="F783"/>
  <c r="F847"/>
  <c r="F911"/>
  <c r="F975"/>
  <c r="J1056"/>
  <c r="J1120"/>
  <c r="J1184"/>
  <c r="J1248"/>
  <c r="J1312"/>
  <c r="J1376"/>
  <c r="J1440"/>
  <c r="G1050"/>
  <c r="G1114"/>
  <c r="G1251"/>
  <c r="I1390"/>
  <c r="L1269"/>
  <c r="G1402"/>
  <c r="G1192"/>
  <c r="L1349"/>
  <c r="E1228"/>
  <c r="L1357"/>
  <c r="L807"/>
  <c r="L885"/>
  <c r="L949"/>
  <c r="L1013"/>
  <c r="J565"/>
  <c r="J629"/>
  <c r="J693"/>
  <c r="J757"/>
  <c r="J821"/>
  <c r="J885"/>
  <c r="J949"/>
  <c r="F1031"/>
  <c r="F1095"/>
  <c r="F1159"/>
  <c r="F1223"/>
  <c r="F1287"/>
  <c r="F1351"/>
  <c r="F1415"/>
  <c r="J1024"/>
  <c r="E1349"/>
  <c r="G1300"/>
  <c r="E1242"/>
  <c r="E1434"/>
  <c r="G13"/>
  <c r="K1098"/>
  <c r="K1090"/>
  <c r="E416"/>
  <c r="D880"/>
  <c r="L359"/>
  <c r="H938"/>
  <c r="G406"/>
  <c r="I870"/>
  <c r="D871"/>
  <c r="H1400"/>
  <c r="L350"/>
  <c r="K321"/>
  <c r="L187"/>
  <c r="K883"/>
  <c r="H69"/>
  <c r="D69"/>
  <c r="K869"/>
  <c r="F74"/>
  <c r="K1219"/>
  <c r="D121"/>
  <c r="K1261"/>
  <c r="H120"/>
  <c r="K1065"/>
  <c r="J103"/>
  <c r="I356"/>
  <c r="F179"/>
  <c r="K1057"/>
  <c r="J101"/>
  <c r="I355"/>
  <c r="F178"/>
  <c r="E426"/>
  <c r="E649"/>
  <c r="I868"/>
  <c r="D614"/>
  <c r="D870"/>
  <c r="H1143"/>
  <c r="H1399"/>
  <c r="G1201"/>
  <c r="L349"/>
  <c r="L613"/>
  <c r="I928"/>
  <c r="H672"/>
  <c r="H928"/>
  <c r="D1202"/>
  <c r="D1458"/>
  <c r="F424"/>
  <c r="G408"/>
  <c r="G519"/>
  <c r="E776"/>
  <c r="E997"/>
  <c r="D741"/>
  <c r="D1004"/>
  <c r="H1270"/>
  <c r="E1072"/>
  <c r="J492"/>
  <c r="L476"/>
  <c r="I815"/>
  <c r="H587"/>
  <c r="H843"/>
  <c r="D1117"/>
  <c r="D1357"/>
  <c r="I1074"/>
  <c r="L1276"/>
  <c r="G351"/>
  <c r="G559"/>
  <c r="G687"/>
  <c r="G815"/>
  <c r="G914"/>
  <c r="F530"/>
  <c r="F658"/>
  <c r="F786"/>
  <c r="F914"/>
  <c r="J1059"/>
  <c r="J1187"/>
  <c r="J1315"/>
  <c r="J1443"/>
  <c r="G1117"/>
  <c r="G1396"/>
  <c r="I1408"/>
  <c r="L1355"/>
  <c r="G1364"/>
  <c r="L888"/>
  <c r="L1016"/>
  <c r="J632"/>
  <c r="J760"/>
  <c r="J888"/>
  <c r="F1034"/>
  <c r="F1134"/>
  <c r="F1198"/>
  <c r="F1262"/>
  <c r="F1326"/>
  <c r="F1390"/>
  <c r="F1454"/>
  <c r="L1063"/>
  <c r="L1133"/>
  <c r="L1292"/>
  <c r="G1416"/>
  <c r="I1297"/>
  <c r="I1430"/>
  <c r="E1222"/>
  <c r="L1375"/>
  <c r="I1256"/>
  <c r="E1386"/>
  <c r="L1425"/>
  <c r="G365"/>
  <c r="G458"/>
  <c r="G530"/>
  <c r="G594"/>
  <c r="G658"/>
  <c r="G722"/>
  <c r="G786"/>
  <c r="L806"/>
  <c r="G885"/>
  <c r="G949"/>
  <c r="G1013"/>
  <c r="F565"/>
  <c r="F629"/>
  <c r="F693"/>
  <c r="F757"/>
  <c r="F821"/>
  <c r="F885"/>
  <c r="F949"/>
  <c r="J1030"/>
  <c r="J1094"/>
  <c r="J1158"/>
  <c r="J1222"/>
  <c r="J1286"/>
  <c r="J1350"/>
  <c r="J1414"/>
  <c r="J1023"/>
  <c r="G1088"/>
  <c r="L1182"/>
  <c r="L1340"/>
  <c r="E1218"/>
  <c r="E1348"/>
  <c r="G1140"/>
  <c r="G1299"/>
  <c r="I1422"/>
  <c r="L1303"/>
  <c r="I1370"/>
  <c r="L819"/>
  <c r="L891"/>
  <c r="L955"/>
  <c r="L1019"/>
  <c r="J571"/>
  <c r="J635"/>
  <c r="J699"/>
  <c r="J763"/>
  <c r="J827"/>
  <c r="J891"/>
  <c r="J955"/>
  <c r="F1037"/>
  <c r="F1101"/>
  <c r="F1165"/>
  <c r="F1229"/>
  <c r="F1293"/>
  <c r="F1357"/>
  <c r="F1421"/>
  <c r="L1030"/>
  <c r="L1094"/>
  <c r="E1196"/>
  <c r="G1353"/>
  <c r="I1231"/>
  <c r="I1361"/>
  <c r="G1153"/>
  <c r="I1312"/>
  <c r="E1435"/>
  <c r="E1321"/>
  <c r="L588"/>
  <c r="L662"/>
  <c r="L726"/>
  <c r="I827"/>
  <c r="I913"/>
  <c r="I977"/>
  <c r="H529"/>
  <c r="H593"/>
  <c r="H657"/>
  <c r="H721"/>
  <c r="H785"/>
  <c r="H849"/>
  <c r="H913"/>
  <c r="H977"/>
  <c r="D1059"/>
  <c r="D1123"/>
  <c r="D1187"/>
  <c r="D1251"/>
  <c r="D1315"/>
  <c r="D1379"/>
  <c r="D1443"/>
  <c r="I1052"/>
  <c r="I1116"/>
  <c r="I1180"/>
  <c r="E1273"/>
  <c r="F473"/>
  <c r="G267"/>
  <c r="G395"/>
  <c r="G473"/>
  <c r="G545"/>
  <c r="G609"/>
  <c r="G673"/>
  <c r="G737"/>
  <c r="G801"/>
  <c r="G836"/>
  <c r="G900"/>
  <c r="G964"/>
  <c r="I511"/>
  <c r="F580"/>
  <c r="F644"/>
  <c r="F708"/>
  <c r="F772"/>
  <c r="F836"/>
  <c r="F900"/>
  <c r="F964"/>
  <c r="J1045"/>
  <c r="J1109"/>
  <c r="J1173"/>
  <c r="J1237"/>
  <c r="J1301"/>
  <c r="J1365"/>
  <c r="J1429"/>
  <c r="G1039"/>
  <c r="G1103"/>
  <c r="G1213"/>
  <c r="G1369"/>
  <c r="E1250"/>
  <c r="I1379"/>
  <c r="G1170"/>
  <c r="G1329"/>
  <c r="G1451"/>
  <c r="I1334"/>
  <c r="L785"/>
  <c r="L874"/>
  <c r="L938"/>
  <c r="L1002"/>
  <c r="J554"/>
  <c r="J618"/>
  <c r="J682"/>
  <c r="J746"/>
  <c r="J810"/>
  <c r="J874"/>
  <c r="J938"/>
  <c r="H1015"/>
  <c r="F1084"/>
  <c r="F1148"/>
  <c r="F1212"/>
  <c r="F1276"/>
  <c r="F1340"/>
  <c r="F1404"/>
  <c r="J1002"/>
  <c r="L1077"/>
  <c r="L1161"/>
  <c r="L1320"/>
  <c r="G1443"/>
  <c r="I1325"/>
  <c r="I1459"/>
  <c r="G1278"/>
  <c r="I1402"/>
  <c r="I1282"/>
  <c r="G1415"/>
  <c r="G265"/>
  <c r="G393"/>
  <c r="G472"/>
  <c r="G544"/>
  <c r="G608"/>
  <c r="G672"/>
  <c r="G736"/>
  <c r="G800"/>
  <c r="L834"/>
  <c r="G899"/>
  <c r="G963"/>
  <c r="I509"/>
  <c r="F579"/>
  <c r="F643"/>
  <c r="F707"/>
  <c r="F771"/>
  <c r="F835"/>
  <c r="F899"/>
  <c r="F963"/>
  <c r="J1044"/>
  <c r="J1108"/>
  <c r="J1172"/>
  <c r="J1236"/>
  <c r="J1300"/>
  <c r="J1364"/>
  <c r="J1428"/>
  <c r="G1038"/>
  <c r="G1102"/>
  <c r="E1211"/>
  <c r="G1367"/>
  <c r="E1248"/>
  <c r="G1377"/>
  <c r="G1168"/>
  <c r="G1327"/>
  <c r="I1449"/>
  <c r="E1332"/>
  <c r="L783"/>
  <c r="L873"/>
  <c r="L937"/>
  <c r="L1001"/>
  <c r="J553"/>
  <c r="J617"/>
  <c r="J681"/>
  <c r="J745"/>
  <c r="J809"/>
  <c r="J873"/>
  <c r="J937"/>
  <c r="H1013"/>
  <c r="F1083"/>
  <c r="F1147"/>
  <c r="F1211"/>
  <c r="F1275"/>
  <c r="F1339"/>
  <c r="F1403"/>
  <c r="J1000"/>
  <c r="L1076"/>
  <c r="L1159"/>
  <c r="E1319"/>
  <c r="I1441"/>
  <c r="I1323"/>
  <c r="I1457"/>
  <c r="G1274"/>
  <c r="L1400"/>
  <c r="I1280"/>
  <c r="M3" i="12"/>
  <c r="R3" i="6"/>
  <c r="P3"/>
  <c r="K3" i="12"/>
  <c r="T2" i="6"/>
  <c r="O2" i="12"/>
  <c r="J2"/>
  <c r="O2" i="6"/>
  <c r="G1462" i="9" l="1"/>
  <c r="G1463" s="1"/>
  <c r="L1462"/>
  <c r="L1463" s="1"/>
  <c r="K1462"/>
  <c r="K1463" s="1"/>
  <c r="D1462"/>
  <c r="D1463" s="1"/>
  <c r="I1462"/>
  <c r="I1463" s="1"/>
  <c r="E1462"/>
  <c r="E1463" s="1"/>
  <c r="H1462"/>
  <c r="H1463" s="1"/>
  <c r="J1462"/>
  <c r="J1463" s="1"/>
  <c r="F1462"/>
  <c r="F1463" s="1"/>
  <c r="C3" i="12" l="1"/>
  <c r="G3" i="6"/>
  <c r="C6" i="12"/>
  <c r="G6" i="6"/>
  <c r="C4" i="12"/>
  <c r="G4" i="6"/>
  <c r="G7"/>
  <c r="C7" i="12"/>
  <c r="C5"/>
  <c r="B19" s="1"/>
  <c r="G5" i="6"/>
  <c r="H2"/>
  <c r="D2" i="12"/>
  <c r="G9" i="6"/>
  <c r="C9" i="12"/>
  <c r="G8" i="6"/>
  <c r="C8" i="12"/>
  <c r="C2"/>
  <c r="G2" i="6"/>
</calcChain>
</file>

<file path=xl/sharedStrings.xml><?xml version="1.0" encoding="utf-8"?>
<sst xmlns="http://schemas.openxmlformats.org/spreadsheetml/2006/main" count="270" uniqueCount="106">
  <si>
    <t>BTSCC</t>
  </si>
  <si>
    <t>mR</t>
  </si>
  <si>
    <t>Date</t>
  </si>
  <si>
    <t>Xbar</t>
  </si>
  <si>
    <t>UCL</t>
  </si>
  <si>
    <t>LCL</t>
  </si>
  <si>
    <t>Desired standard</t>
  </si>
  <si>
    <t>You calculated sigma</t>
  </si>
  <si>
    <t>(+) 2 sigma</t>
  </si>
  <si>
    <t>(+) 1 sigma</t>
  </si>
  <si>
    <t>(-) 1 sigma</t>
  </si>
  <si>
    <t>(-) 2 sigma</t>
  </si>
  <si>
    <t>Your mean</t>
  </si>
  <si>
    <t>Your calculated sigma</t>
  </si>
  <si>
    <t>Step 1:</t>
  </si>
  <si>
    <t>Step 2:</t>
  </si>
  <si>
    <t>Step 3:</t>
  </si>
  <si>
    <t>INSTRUCTIONS</t>
  </si>
  <si>
    <t>An X chart of your data will appear in the "X chart" worksheet. Any out of control points will be labelled as outlined in the figure legend</t>
  </si>
  <si>
    <t>Maximum Allowable sigma (CI)</t>
  </si>
  <si>
    <t>Probability of violating the desired BTSCC standard</t>
  </si>
  <si>
    <t>probability of violATION</t>
  </si>
  <si>
    <t>Rule 1:</t>
  </si>
  <si>
    <t>Rule 2:</t>
  </si>
  <si>
    <t>Rule 3:</t>
  </si>
  <si>
    <t>Rule 4:</t>
  </si>
  <si>
    <t>Rule 5:</t>
  </si>
  <si>
    <t>A point outside the 3-sigma control limits.</t>
  </si>
  <si>
    <t>Nine points in a row on one side of the center line.</t>
  </si>
  <si>
    <t>Six points in a row, either all increasing or all decreasing.</t>
  </si>
  <si>
    <t>Two out of three points in a row in zone A or beyond on one side of the center line.</t>
  </si>
  <si>
    <t>Four out of five points in a row in zone B or beyond on one side of the center line.</t>
  </si>
  <si>
    <t xml:space="preserve"># cows in milking herd </t>
  </si>
  <si>
    <t>Mean</t>
  </si>
  <si>
    <t>Sigma</t>
  </si>
  <si>
    <t>BENCHMARKING YOUR MEAN AND SIGMA</t>
  </si>
  <si>
    <t>LOW</t>
  </si>
  <si>
    <t>HIGH</t>
  </si>
  <si>
    <t>Step 4:</t>
  </si>
  <si>
    <t>category</t>
  </si>
  <si>
    <t>Month of testing</t>
  </si>
  <si>
    <t>month</t>
  </si>
  <si>
    <t>stdev</t>
  </si>
  <si>
    <t>less then 25 cows</t>
  </si>
  <si>
    <t>between 25 and 50 cows</t>
  </si>
  <si>
    <t>between 50 and 100 cows</t>
  </si>
  <si>
    <t>between 100 and 250 cows</t>
  </si>
  <si>
    <t>more then 250 cows</t>
  </si>
  <si>
    <t>BTSCC standard</t>
  </si>
  <si>
    <t>meancat</t>
  </si>
  <si>
    <t>stdcat</t>
  </si>
  <si>
    <t>probability100</t>
  </si>
  <si>
    <t>probability200</t>
  </si>
  <si>
    <t>probability300</t>
  </si>
  <si>
    <t>probability400</t>
  </si>
  <si>
    <t>probability500</t>
  </si>
  <si>
    <t>probability600</t>
  </si>
  <si>
    <t>probability700</t>
  </si>
  <si>
    <t>probability750</t>
  </si>
  <si>
    <t>herds used</t>
  </si>
  <si>
    <t>if stdev&gt;=20 and stdev&lt;30 then stdcat=3;</t>
  </si>
  <si>
    <t>if stdev&gt;=30 and stdev&lt;45 then stdcat=4;</t>
  </si>
  <si>
    <t>if stdev&gt;=45 and stdev&lt;60 then stdcat=5;</t>
  </si>
  <si>
    <t>if stdev&gt;=60 and stdev&lt;75 then stdcat=6;</t>
  </si>
  <si>
    <t>if stdev&gt;=75 and stdev&lt;100 then stdcat=7;</t>
  </si>
  <si>
    <t>if stdev&gt;=100 and stdev&lt;125 then stdcat=8;</t>
  </si>
  <si>
    <t>if stdev&gt;=125 and stdev&lt;150 then stdcat=9;</t>
  </si>
  <si>
    <t>if stdev&gt;=150 and stdev&lt;175 then stdcat=10;</t>
  </si>
  <si>
    <t>if stdev&gt;=175 and stdev&lt;200 then stdcat=11;</t>
  </si>
  <si>
    <t>if stdev&gt;=200 then stdcat=12;</t>
  </si>
  <si>
    <t>if SCC&lt;100 then meancat=1;</t>
  </si>
  <si>
    <t>if SCC&gt;=100 and SCC&lt;150 then meancat=2;</t>
  </si>
  <si>
    <t>if SCC&gt;=150 and SCC&lt;200 then meancat=3;</t>
  </si>
  <si>
    <t>if SCC&gt;=200 and SCC&lt;250 then meancat=4;</t>
  </si>
  <si>
    <t>if SCC&gt;=250 and SCC&lt;300 then meancat=5;</t>
  </si>
  <si>
    <t>if SCC&gt;=300 and SCC&lt;350 then meancat=6;</t>
  </si>
  <si>
    <t>if SCC&gt;=350 and SCC&lt;400 then meancat=7;</t>
  </si>
  <si>
    <t>if SCC&gt;=400 and SCC&lt;450 then meancat=8;</t>
  </si>
  <si>
    <t>if SCC&gt;=450 and SCC&lt;500 then meancat=9;</t>
  </si>
  <si>
    <t>if SCC&gt;=500 and SCC&lt;550 then meancat=10;</t>
  </si>
  <si>
    <t>if SCC&gt;=550 and SCC&lt;600 then meancat=11;</t>
  </si>
  <si>
    <t>if SCC&gt;=600 and SCC&lt;650 then meancat=12;</t>
  </si>
  <si>
    <t>if SCC&gt;=650 and SCC&lt;700 then meancat=13;</t>
  </si>
  <si>
    <t>if SCC&gt;=700 then meancat=14;run;</t>
  </si>
  <si>
    <t>Number of herds used to estimate the probabilities</t>
  </si>
  <si>
    <t>SUM</t>
  </si>
  <si>
    <t>formated</t>
  </si>
  <si>
    <t xml:space="preserve">MEAN </t>
  </si>
  <si>
    <t>month list</t>
  </si>
  <si>
    <t>size list</t>
  </si>
  <si>
    <t>above</t>
  </si>
  <si>
    <t>X</t>
  </si>
  <si>
    <t>Enter the dates and BTSCC data (max 20 datapoints) in the blue fields (Columns A and B) of the "Data entry" worksheet. Enter the number of cows in your milking herd (Column C). The date of the first test will be used as the month of testing. If you do not want to enter specific dates of testing specify the month of testing from the drop down list.</t>
  </si>
  <si>
    <t xml:space="preserve">Your BTSCC mean, sigma (variation), CI (maximum allowable variation) and the probability of violating a set specification in the next 30 days for different BTSCC levels will appear in the gray shaded area of the "Output" worksheet. </t>
  </si>
  <si>
    <t>Maximum allowable sigma (CI)</t>
  </si>
  <si>
    <t>An "X" will appear on the benchmarking arrow in the "Output" worksheet marking your mean and variation as it compares to other herds of similar size tested during the same month.</t>
  </si>
  <si>
    <t>Number of herds in the database used to estimate the probabilities</t>
  </si>
  <si>
    <t>Among the herds that achieve a similar mean and variation in BTSCC as this herd the probability of violating the desired BTSCC standard within the next 30 days is as follows:</t>
  </si>
  <si>
    <t>Your sigma (variation)</t>
  </si>
  <si>
    <t xml:space="preserve">Example: With the BTSCC mean achieved in this herd the maximum sigma (variation) allowed not to violate the 400 SCC standard is: </t>
  </si>
  <si>
    <t xml:space="preserve">Example: Based on the mean and sigma (variation) achieved in the current month the probability of violating a 400 SCC standard within the next 30 days is: </t>
  </si>
  <si>
    <t>A sigma (variation) that is high relative to the mean indicates problems with consistency in performance</t>
  </si>
  <si>
    <t>A sigma (variation) that is low relative to the mean indicates problems with the process itself</t>
  </si>
  <si>
    <t>When both mean and sigma (variation) are high improvement efforts should first focus on increasing consistency in performance and then on changing process design.</t>
  </si>
  <si>
    <t>BENCHMARKING YOUR MEAN AND SIGMA (variation)</t>
  </si>
  <si>
    <t>(variation)</t>
  </si>
</sst>
</file>

<file path=xl/styles.xml><?xml version="1.0" encoding="utf-8"?>
<styleSheet xmlns="http://schemas.openxmlformats.org/spreadsheetml/2006/main">
  <numFmts count="1">
    <numFmt numFmtId="164" formatCode="m/d;@"/>
  </numFmts>
  <fonts count="17">
    <font>
      <sz val="10"/>
      <name val="Arial"/>
    </font>
    <font>
      <sz val="10"/>
      <name val="Arial"/>
      <family val="2"/>
    </font>
    <font>
      <sz val="10"/>
      <color indexed="8"/>
      <name val="Arial"/>
      <family val="2"/>
    </font>
    <font>
      <sz val="8"/>
      <name val="Arial"/>
      <family val="2"/>
      <charset val="238"/>
    </font>
    <font>
      <sz val="10"/>
      <name val="Arial"/>
      <family val="2"/>
      <charset val="238"/>
    </font>
    <font>
      <b/>
      <sz val="10"/>
      <color indexed="13"/>
      <name val="Arial"/>
      <family val="2"/>
    </font>
    <font>
      <b/>
      <sz val="10"/>
      <name val="Arial"/>
      <family val="2"/>
    </font>
    <font>
      <b/>
      <sz val="10"/>
      <color indexed="8"/>
      <name val="Arial"/>
      <family val="2"/>
    </font>
    <font>
      <b/>
      <sz val="10"/>
      <color indexed="10"/>
      <name val="Arial"/>
      <family val="2"/>
    </font>
    <font>
      <sz val="10"/>
      <name val="Arial"/>
      <family val="2"/>
    </font>
    <font>
      <sz val="10"/>
      <name val="MS Sans Serif"/>
      <family val="2"/>
      <charset val="238"/>
    </font>
    <font>
      <sz val="8"/>
      <name val="MS Sans Serif"/>
      <family val="2"/>
      <charset val="238"/>
    </font>
    <font>
      <b/>
      <sz val="10"/>
      <name val="MS Sans Serif"/>
      <family val="2"/>
    </font>
    <font>
      <sz val="12"/>
      <name val="Times New Roman"/>
      <family val="1"/>
    </font>
    <font>
      <b/>
      <sz val="8"/>
      <name val="Arial"/>
      <family val="2"/>
    </font>
    <font>
      <b/>
      <sz val="9"/>
      <color indexed="13"/>
      <name val="Verdana"/>
      <family val="2"/>
    </font>
    <font>
      <b/>
      <sz val="10"/>
      <color indexed="9"/>
      <name val="Arial"/>
      <family val="2"/>
    </font>
  </fonts>
  <fills count="18">
    <fill>
      <patternFill patternType="none"/>
    </fill>
    <fill>
      <patternFill patternType="gray125"/>
    </fill>
    <fill>
      <patternFill patternType="solid">
        <fgColor indexed="48"/>
        <bgColor indexed="64"/>
      </patternFill>
    </fill>
    <fill>
      <patternFill patternType="solid">
        <fgColor indexed="22"/>
        <bgColor indexed="64"/>
      </patternFill>
    </fill>
    <fill>
      <patternFill patternType="solid">
        <fgColor indexed="43"/>
        <bgColor indexed="64"/>
      </patternFill>
    </fill>
    <fill>
      <patternFill patternType="solid">
        <fgColor indexed="52"/>
        <bgColor indexed="64"/>
      </patternFill>
    </fill>
    <fill>
      <patternFill patternType="solid">
        <fgColor indexed="10"/>
        <bgColor indexed="64"/>
      </patternFill>
    </fill>
    <fill>
      <patternFill patternType="lightTrellis">
        <fgColor indexed="9"/>
        <bgColor indexed="41"/>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indexed="45"/>
        <bgColor indexed="64"/>
      </patternFill>
    </fill>
    <fill>
      <patternFill patternType="solid">
        <fgColor indexed="46"/>
        <bgColor indexed="64"/>
      </patternFill>
    </fill>
    <fill>
      <patternFill patternType="solid">
        <fgColor indexed="61"/>
        <bgColor indexed="64"/>
      </patternFill>
    </fill>
    <fill>
      <patternFill patternType="solid">
        <fgColor indexed="12"/>
        <bgColor indexed="64"/>
      </patternFill>
    </fill>
    <fill>
      <patternFill patternType="solid">
        <fgColor indexed="63"/>
        <bgColor indexed="64"/>
      </patternFill>
    </fill>
  </fills>
  <borders count="21">
    <border>
      <left/>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0" fontId="10" fillId="0" borderId="0"/>
    <xf numFmtId="9" fontId="1" fillId="0" borderId="0" applyFont="0" applyFill="0" applyBorder="0" applyAlignment="0" applyProtection="0"/>
  </cellStyleXfs>
  <cellXfs count="108">
    <xf numFmtId="0" fontId="0" fillId="0" borderId="0" xfId="0"/>
    <xf numFmtId="1" fontId="0" fillId="0" borderId="0" xfId="0" applyNumberFormat="1"/>
    <xf numFmtId="1" fontId="2" fillId="0" borderId="0" xfId="0" applyNumberFormat="1" applyFont="1" applyBorder="1" applyAlignment="1">
      <alignment horizontal="center" wrapText="1"/>
    </xf>
    <xf numFmtId="2" fontId="0" fillId="0" borderId="0" xfId="0" applyNumberFormat="1"/>
    <xf numFmtId="2" fontId="0" fillId="0" borderId="0" xfId="0" applyNumberFormat="1" applyAlignment="1">
      <alignment horizontal="center"/>
    </xf>
    <xf numFmtId="164" fontId="0" fillId="0" borderId="0" xfId="0" applyNumberFormat="1"/>
    <xf numFmtId="1" fontId="0" fillId="0" borderId="0" xfId="0" applyNumberFormat="1" applyBorder="1"/>
    <xf numFmtId="1" fontId="8" fillId="0" borderId="0" xfId="0" applyNumberFormat="1" applyFont="1" applyFill="1" applyBorder="1" applyAlignment="1">
      <alignment horizontal="center" wrapText="1"/>
    </xf>
    <xf numFmtId="1" fontId="9" fillId="0" borderId="0" xfId="0" applyNumberFormat="1" applyFont="1" applyFill="1" applyBorder="1"/>
    <xf numFmtId="1" fontId="9" fillId="0" borderId="0" xfId="0" applyNumberFormat="1" applyFont="1" applyFill="1" applyBorder="1" applyAlignment="1">
      <alignment horizontal="center" wrapText="1"/>
    </xf>
    <xf numFmtId="1" fontId="9" fillId="0" borderId="0" xfId="0" applyNumberFormat="1" applyFont="1" applyFill="1" applyBorder="1" applyAlignment="1">
      <alignment horizontal="center"/>
    </xf>
    <xf numFmtId="0" fontId="0" fillId="0" borderId="0" xfId="0" applyAlignment="1">
      <alignment wrapText="1"/>
    </xf>
    <xf numFmtId="0" fontId="6" fillId="0" borderId="0" xfId="0" applyFont="1" applyAlignment="1">
      <alignment horizontal="center"/>
    </xf>
    <xf numFmtId="0" fontId="6" fillId="0" borderId="0" xfId="0" applyFont="1" applyAlignment="1">
      <alignment horizontal="right" vertical="center"/>
    </xf>
    <xf numFmtId="0" fontId="0" fillId="0" borderId="0" xfId="0" applyAlignment="1">
      <alignment vertical="center" wrapText="1"/>
    </xf>
    <xf numFmtId="0" fontId="5" fillId="2" borderId="1" xfId="0" applyFont="1" applyFill="1" applyBorder="1" applyAlignment="1">
      <alignment horizontal="right" vertical="center"/>
    </xf>
    <xf numFmtId="0" fontId="5" fillId="2" borderId="2" xfId="0" applyFont="1" applyFill="1" applyBorder="1" applyAlignment="1">
      <alignment vertical="center" wrapText="1"/>
    </xf>
    <xf numFmtId="0" fontId="6" fillId="3" borderId="3" xfId="0" applyFont="1" applyFill="1" applyBorder="1" applyAlignment="1">
      <alignment horizontal="right" vertical="center"/>
    </xf>
    <xf numFmtId="0" fontId="6" fillId="3" borderId="4" xfId="0" applyFont="1" applyFill="1" applyBorder="1" applyAlignment="1">
      <alignment vertical="center" wrapText="1"/>
    </xf>
    <xf numFmtId="0" fontId="8" fillId="4" borderId="5" xfId="0" applyFont="1" applyFill="1" applyBorder="1" applyAlignment="1">
      <alignment horizontal="right" vertical="center"/>
    </xf>
    <xf numFmtId="0" fontId="8" fillId="4" borderId="6" xfId="0" applyFont="1" applyFill="1" applyBorder="1" applyAlignment="1">
      <alignment vertical="center" wrapText="1"/>
    </xf>
    <xf numFmtId="0" fontId="12" fillId="0" borderId="0" xfId="1" quotePrefix="1" applyNumberFormat="1" applyFont="1"/>
    <xf numFmtId="0" fontId="12" fillId="0" borderId="0" xfId="1" applyFont="1"/>
    <xf numFmtId="0" fontId="10" fillId="0" borderId="0" xfId="1" quotePrefix="1" applyNumberFormat="1"/>
    <xf numFmtId="0" fontId="10" fillId="0" borderId="0" xfId="1"/>
    <xf numFmtId="1" fontId="0" fillId="0" borderId="0" xfId="0" applyNumberFormat="1" applyProtection="1">
      <protection locked="0"/>
    </xf>
    <xf numFmtId="2" fontId="0" fillId="0" borderId="0" xfId="0" applyNumberFormat="1" applyAlignment="1" applyProtection="1">
      <alignment horizontal="center"/>
      <protection locked="0"/>
    </xf>
    <xf numFmtId="1" fontId="0" fillId="0" borderId="0" xfId="0" applyNumberFormat="1" applyAlignment="1" applyProtection="1">
      <alignment horizontal="center"/>
      <protection locked="0"/>
    </xf>
    <xf numFmtId="0" fontId="0" fillId="0" borderId="0" xfId="0" applyProtection="1">
      <protection locked="0"/>
    </xf>
    <xf numFmtId="2" fontId="0" fillId="0" borderId="0" xfId="0" applyNumberFormat="1" applyProtection="1">
      <protection locked="0"/>
    </xf>
    <xf numFmtId="1" fontId="6" fillId="3" borderId="7" xfId="0" applyNumberFormat="1" applyFont="1" applyFill="1" applyBorder="1" applyAlignment="1" applyProtection="1">
      <alignment horizontal="center" wrapText="1"/>
    </xf>
    <xf numFmtId="1" fontId="8" fillId="3" borderId="8" xfId="0" applyNumberFormat="1" applyFont="1" applyFill="1" applyBorder="1" applyAlignment="1" applyProtection="1">
      <alignment horizontal="center"/>
    </xf>
    <xf numFmtId="9" fontId="6" fillId="3" borderId="8" xfId="0" applyNumberFormat="1" applyFont="1" applyFill="1" applyBorder="1" applyAlignment="1" applyProtection="1">
      <alignment horizontal="center"/>
    </xf>
    <xf numFmtId="1" fontId="2" fillId="0" borderId="0" xfId="0" applyNumberFormat="1" applyFont="1" applyBorder="1" applyAlignment="1" applyProtection="1">
      <alignment horizontal="center" wrapText="1"/>
    </xf>
    <xf numFmtId="1" fontId="7" fillId="3" borderId="9" xfId="0" applyNumberFormat="1" applyFont="1" applyFill="1" applyBorder="1" applyAlignment="1" applyProtection="1">
      <alignment horizontal="center" wrapText="1"/>
    </xf>
    <xf numFmtId="1" fontId="0" fillId="0" borderId="0" xfId="0" applyNumberFormat="1" applyProtection="1"/>
    <xf numFmtId="1" fontId="8" fillId="3" borderId="8" xfId="0" applyNumberFormat="1" applyFont="1" applyFill="1" applyBorder="1" applyAlignment="1" applyProtection="1">
      <alignment horizontal="center" wrapText="1"/>
    </xf>
    <xf numFmtId="0" fontId="0" fillId="0" borderId="0" xfId="0" applyProtection="1"/>
    <xf numFmtId="0" fontId="13" fillId="0" borderId="0" xfId="0" applyFont="1" applyAlignment="1">
      <alignment horizontal="justify"/>
    </xf>
    <xf numFmtId="0" fontId="13" fillId="0" borderId="0" xfId="0" applyFont="1"/>
    <xf numFmtId="0" fontId="0" fillId="0" borderId="0" xfId="0" quotePrefix="1" applyNumberFormat="1"/>
    <xf numFmtId="1" fontId="6" fillId="3" borderId="10" xfId="0" applyNumberFormat="1" applyFont="1" applyFill="1" applyBorder="1" applyAlignment="1" applyProtection="1">
      <alignment horizontal="center" wrapText="1"/>
    </xf>
    <xf numFmtId="1" fontId="6" fillId="3" borderId="9" xfId="0" applyNumberFormat="1" applyFont="1" applyFill="1" applyBorder="1" applyAlignment="1" applyProtection="1">
      <alignment horizontal="center" wrapText="1"/>
    </xf>
    <xf numFmtId="1" fontId="5" fillId="2" borderId="7" xfId="0" applyNumberFormat="1" applyFont="1" applyFill="1" applyBorder="1" applyAlignment="1" applyProtection="1">
      <alignment horizontal="center" wrapText="1"/>
      <protection locked="0"/>
    </xf>
    <xf numFmtId="1" fontId="6" fillId="0" borderId="0" xfId="0" applyNumberFormat="1" applyFont="1" applyFill="1" applyBorder="1" applyAlignment="1" applyProtection="1">
      <alignment horizontal="center" wrapText="1"/>
    </xf>
    <xf numFmtId="9" fontId="6" fillId="0" borderId="0" xfId="0" applyNumberFormat="1" applyFont="1" applyFill="1" applyBorder="1" applyAlignment="1" applyProtection="1">
      <alignment horizontal="center"/>
    </xf>
    <xf numFmtId="0" fontId="6" fillId="5" borderId="6" xfId="0" applyFont="1" applyFill="1" applyBorder="1" applyAlignment="1">
      <alignment vertical="center" wrapText="1"/>
    </xf>
    <xf numFmtId="0" fontId="6" fillId="6" borderId="5" xfId="0" applyFont="1" applyFill="1" applyBorder="1" applyAlignment="1">
      <alignment horizontal="right" vertical="center"/>
    </xf>
    <xf numFmtId="1" fontId="14" fillId="7" borderId="0" xfId="0" applyNumberFormat="1" applyFont="1" applyFill="1" applyBorder="1" applyAlignment="1" applyProtection="1">
      <alignment horizontal="center"/>
    </xf>
    <xf numFmtId="1" fontId="6" fillId="8" borderId="0" xfId="0" applyNumberFormat="1" applyFont="1" applyFill="1" applyBorder="1" applyAlignment="1" applyProtection="1">
      <alignment horizontal="center"/>
    </xf>
    <xf numFmtId="1" fontId="6" fillId="9" borderId="0" xfId="0" applyNumberFormat="1" applyFont="1" applyFill="1" applyBorder="1" applyAlignment="1" applyProtection="1">
      <alignment horizontal="center"/>
    </xf>
    <xf numFmtId="1" fontId="6" fillId="4" borderId="0" xfId="0" applyNumberFormat="1" applyFont="1" applyFill="1" applyBorder="1" applyAlignment="1" applyProtection="1">
      <alignment horizontal="center"/>
    </xf>
    <xf numFmtId="1" fontId="6" fillId="10" borderId="0" xfId="0" applyNumberFormat="1" applyFont="1" applyFill="1" applyBorder="1" applyAlignment="1" applyProtection="1">
      <alignment horizontal="center"/>
    </xf>
    <xf numFmtId="1" fontId="6" fillId="11" borderId="0" xfId="0" applyNumberFormat="1" applyFont="1" applyFill="1" applyBorder="1" applyAlignment="1" applyProtection="1">
      <alignment horizontal="center"/>
    </xf>
    <xf numFmtId="1" fontId="6" fillId="12" borderId="0" xfId="0" applyNumberFormat="1" applyFont="1" applyFill="1" applyBorder="1" applyAlignment="1" applyProtection="1">
      <alignment horizontal="center"/>
    </xf>
    <xf numFmtId="1" fontId="6" fillId="5" borderId="0" xfId="0" applyNumberFormat="1" applyFont="1" applyFill="1" applyBorder="1" applyAlignment="1" applyProtection="1">
      <alignment horizontal="center"/>
    </xf>
    <xf numFmtId="1" fontId="6" fillId="13" borderId="0" xfId="0" applyNumberFormat="1" applyFont="1" applyFill="1" applyBorder="1" applyAlignment="1" applyProtection="1">
      <alignment horizontal="center"/>
    </xf>
    <xf numFmtId="1" fontId="6" fillId="14" borderId="0" xfId="0" applyNumberFormat="1" applyFont="1" applyFill="1" applyBorder="1" applyAlignment="1" applyProtection="1">
      <alignment horizontal="center"/>
    </xf>
    <xf numFmtId="1" fontId="0" fillId="0" borderId="0" xfId="0" applyNumberFormat="1" applyBorder="1" applyProtection="1"/>
    <xf numFmtId="2" fontId="0" fillId="0" borderId="0" xfId="0" applyNumberFormat="1" applyAlignment="1" applyProtection="1">
      <alignment horizontal="center"/>
    </xf>
    <xf numFmtId="2" fontId="0" fillId="0" borderId="0" xfId="0" applyNumberFormat="1" applyProtection="1"/>
    <xf numFmtId="1" fontId="6" fillId="0" borderId="0" xfId="0" applyNumberFormat="1" applyFont="1" applyProtection="1"/>
    <xf numFmtId="0" fontId="6" fillId="0" borderId="0" xfId="0" applyFont="1" applyProtection="1"/>
    <xf numFmtId="0" fontId="5" fillId="2" borderId="11" xfId="0" applyFont="1" applyFill="1" applyBorder="1" applyAlignment="1" applyProtection="1">
      <alignment horizontal="center" wrapText="1"/>
    </xf>
    <xf numFmtId="1" fontId="5" fillId="2" borderId="12" xfId="0" applyNumberFormat="1" applyFont="1" applyFill="1" applyBorder="1" applyAlignment="1" applyProtection="1">
      <alignment horizontal="center" wrapText="1"/>
    </xf>
    <xf numFmtId="1" fontId="5" fillId="2" borderId="10" xfId="0" applyNumberFormat="1" applyFont="1" applyFill="1" applyBorder="1" applyAlignment="1" applyProtection="1">
      <alignment horizontal="center" wrapText="1"/>
    </xf>
    <xf numFmtId="1" fontId="16" fillId="15" borderId="0" xfId="0" applyNumberFormat="1" applyFont="1" applyFill="1" applyBorder="1" applyAlignment="1" applyProtection="1">
      <alignment horizontal="center"/>
    </xf>
    <xf numFmtId="1" fontId="0" fillId="0" borderId="0" xfId="0" applyNumberFormat="1" applyAlignment="1" applyProtection="1">
      <alignment horizontal="center"/>
    </xf>
    <xf numFmtId="14" fontId="15" fillId="16" borderId="13" xfId="0" applyNumberFormat="1" applyFont="1" applyFill="1" applyBorder="1" applyAlignment="1" applyProtection="1">
      <alignment horizontal="center" wrapText="1"/>
      <protection locked="0"/>
    </xf>
    <xf numFmtId="1" fontId="5" fillId="0" borderId="0" xfId="0" applyNumberFormat="1" applyFont="1" applyFill="1" applyBorder="1" applyAlignment="1" applyProtection="1">
      <alignment horizontal="center" wrapText="1"/>
    </xf>
    <xf numFmtId="0" fontId="4" fillId="0" borderId="0" xfId="0" applyNumberFormat="1" applyFont="1"/>
    <xf numFmtId="0" fontId="4" fillId="0" borderId="0" xfId="0" quotePrefix="1" applyNumberFormat="1" applyFont="1"/>
    <xf numFmtId="0" fontId="4" fillId="0" borderId="0" xfId="0" applyFont="1"/>
    <xf numFmtId="0" fontId="0" fillId="0" borderId="0" xfId="0" applyNumberFormat="1"/>
    <xf numFmtId="0" fontId="12" fillId="0" borderId="0" xfId="1" applyNumberFormat="1" applyFont="1"/>
    <xf numFmtId="0" fontId="6" fillId="0" borderId="3" xfId="0" applyNumberFormat="1" applyFont="1" applyBorder="1"/>
    <xf numFmtId="0" fontId="6" fillId="0" borderId="14" xfId="0" applyNumberFormat="1" applyFont="1" applyBorder="1"/>
    <xf numFmtId="0" fontId="6" fillId="0" borderId="7" xfId="0" applyNumberFormat="1" applyFont="1" applyBorder="1"/>
    <xf numFmtId="1" fontId="0" fillId="0" borderId="0" xfId="0" quotePrefix="1" applyNumberFormat="1"/>
    <xf numFmtId="0" fontId="6" fillId="0" borderId="0" xfId="0" applyFont="1"/>
    <xf numFmtId="1" fontId="16" fillId="17" borderId="0" xfId="0" applyNumberFormat="1" applyFont="1" applyFill="1" applyBorder="1" applyAlignment="1" applyProtection="1">
      <alignment horizontal="center"/>
    </xf>
    <xf numFmtId="1" fontId="5" fillId="2" borderId="7" xfId="0" applyNumberFormat="1" applyFont="1" applyFill="1" applyBorder="1" applyAlignment="1" applyProtection="1">
      <alignment horizontal="center" wrapText="1"/>
    </xf>
    <xf numFmtId="0" fontId="5" fillId="2" borderId="15" xfId="0" applyFont="1" applyFill="1" applyBorder="1" applyAlignment="1" applyProtection="1">
      <alignment horizontal="center" wrapText="1"/>
    </xf>
    <xf numFmtId="1" fontId="5" fillId="2" borderId="16" xfId="0" applyNumberFormat="1" applyFont="1" applyFill="1" applyBorder="1" applyAlignment="1" applyProtection="1">
      <alignment horizontal="center" wrapText="1"/>
    </xf>
    <xf numFmtId="14" fontId="5" fillId="16" borderId="17" xfId="0" applyNumberFormat="1" applyFont="1" applyFill="1" applyBorder="1" applyProtection="1"/>
    <xf numFmtId="0" fontId="5" fillId="16" borderId="17" xfId="0" applyFont="1" applyFill="1" applyBorder="1" applyProtection="1"/>
    <xf numFmtId="9" fontId="6" fillId="0" borderId="0" xfId="0" applyNumberFormat="1" applyFont="1" applyBorder="1" applyAlignment="1">
      <alignment horizontal="center" vertical="top"/>
    </xf>
    <xf numFmtId="1" fontId="6" fillId="0" borderId="0" xfId="2" applyNumberFormat="1" applyFont="1" applyBorder="1" applyAlignment="1">
      <alignment horizontal="right" vertical="center"/>
    </xf>
    <xf numFmtId="1" fontId="16" fillId="0" borderId="0" xfId="0" applyNumberFormat="1" applyFont="1" applyFill="1" applyBorder="1" applyAlignment="1" applyProtection="1">
      <alignment horizontal="center"/>
    </xf>
    <xf numFmtId="1" fontId="6" fillId="3" borderId="3" xfId="0" applyNumberFormat="1" applyFont="1" applyFill="1" applyBorder="1" applyAlignment="1" applyProtection="1">
      <alignment horizontal="center" wrapText="1"/>
    </xf>
    <xf numFmtId="1" fontId="6" fillId="3" borderId="9" xfId="0" applyNumberFormat="1" applyFont="1" applyFill="1" applyBorder="1" applyAlignment="1" applyProtection="1">
      <alignment horizontal="center" wrapText="1"/>
    </xf>
    <xf numFmtId="1" fontId="8" fillId="3" borderId="8" xfId="0" applyNumberFormat="1" applyFont="1" applyFill="1" applyBorder="1" applyAlignment="1" applyProtection="1">
      <alignment horizontal="center"/>
    </xf>
    <xf numFmtId="9" fontId="6" fillId="3" borderId="8" xfId="0" applyNumberFormat="1" applyFont="1" applyFill="1" applyBorder="1" applyAlignment="1" applyProtection="1">
      <alignment horizontal="center"/>
    </xf>
    <xf numFmtId="1" fontId="8" fillId="3" borderId="8" xfId="0" applyNumberFormat="1" applyFont="1" applyFill="1" applyBorder="1" applyAlignment="1" applyProtection="1">
      <alignment horizontal="center" wrapText="1"/>
    </xf>
    <xf numFmtId="1" fontId="7" fillId="3" borderId="9" xfId="0" applyNumberFormat="1" applyFont="1" applyFill="1" applyBorder="1" applyAlignment="1" applyProtection="1">
      <alignment horizontal="center" wrapText="1"/>
    </xf>
    <xf numFmtId="0" fontId="6" fillId="0" borderId="1" xfId="0" applyFont="1" applyBorder="1" applyAlignment="1">
      <alignment horizontal="center"/>
    </xf>
    <xf numFmtId="0" fontId="6" fillId="0" borderId="18" xfId="0" applyFont="1" applyBorder="1" applyAlignment="1">
      <alignment horizontal="center"/>
    </xf>
    <xf numFmtId="1" fontId="2" fillId="0" borderId="0" xfId="0" applyNumberFormat="1" applyFont="1" applyBorder="1" applyAlignment="1" applyProtection="1">
      <alignment horizontal="left" wrapText="1"/>
    </xf>
    <xf numFmtId="0" fontId="0" fillId="0" borderId="0" xfId="0" applyAlignment="1">
      <alignment horizontal="left"/>
    </xf>
    <xf numFmtId="0" fontId="4" fillId="0" borderId="0" xfId="0" applyFont="1" applyAlignment="1" applyProtection="1">
      <alignment horizontal="left" wrapText="1"/>
    </xf>
    <xf numFmtId="0" fontId="0" fillId="0" borderId="0" xfId="0" applyAlignment="1">
      <alignment horizontal="left" wrapText="1"/>
    </xf>
    <xf numFmtId="1" fontId="6" fillId="0" borderId="0" xfId="0" applyNumberFormat="1" applyFont="1" applyAlignment="1" applyProtection="1">
      <alignment horizontal="center" vertical="center"/>
    </xf>
    <xf numFmtId="1" fontId="6" fillId="3" borderId="19" xfId="0" applyNumberFormat="1" applyFont="1" applyFill="1" applyBorder="1" applyAlignment="1" applyProtection="1">
      <alignment horizontal="center" vertical="center" wrapText="1"/>
    </xf>
    <xf numFmtId="1" fontId="0" fillId="3" borderId="20" xfId="0" applyNumberFormat="1" applyFill="1" applyBorder="1" applyAlignment="1" applyProtection="1">
      <alignment horizontal="center" vertical="center" wrapText="1"/>
    </xf>
    <xf numFmtId="1" fontId="0" fillId="3" borderId="8" xfId="0" applyNumberFormat="1" applyFill="1" applyBorder="1" applyAlignment="1" applyProtection="1">
      <alignment horizontal="center" vertical="center" wrapText="1"/>
    </xf>
    <xf numFmtId="0" fontId="0" fillId="0" borderId="0" xfId="0" applyAlignment="1"/>
    <xf numFmtId="1" fontId="0" fillId="0" borderId="20" xfId="0" applyNumberFormat="1" applyBorder="1" applyAlignment="1" applyProtection="1">
      <alignment horizontal="center" vertical="center" wrapText="1"/>
    </xf>
    <xf numFmtId="1" fontId="0" fillId="0" borderId="8" xfId="0" applyNumberFormat="1" applyBorder="1" applyAlignment="1" applyProtection="1">
      <alignment horizontal="center" vertical="center" wrapText="1"/>
    </xf>
  </cellXfs>
  <cellStyles count="3">
    <cellStyle name="Normal" xfId="0" builtinId="0"/>
    <cellStyle name="Normal_grid probabilities" xfId="1"/>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chartsheet" Target="chartsheets/sheet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4.3285238623751388E-2"/>
          <c:y val="3.4369885433715219E-2"/>
          <c:w val="0.92119866814650408"/>
          <c:h val="0.92635024549918188"/>
        </c:manualLayout>
      </c:layout>
      <c:lineChart>
        <c:grouping val="standard"/>
        <c:ser>
          <c:idx val="1"/>
          <c:order val="0"/>
          <c:tx>
            <c:strRef>
              <c:f>'Chart calculations'!$G$1</c:f>
              <c:strCache>
                <c:ptCount val="1"/>
                <c:pt idx="0">
                  <c:v>BTSCC</c:v>
                </c:pt>
              </c:strCache>
            </c:strRef>
          </c:tx>
          <c:spPr>
            <a:ln w="3175">
              <a:solidFill>
                <a:srgbClr val="000000"/>
              </a:solidFill>
              <a:prstDash val="solid"/>
            </a:ln>
          </c:spPr>
          <c:marker>
            <c:symbol val="circle"/>
            <c:size val="3"/>
            <c:spPr>
              <a:solidFill>
                <a:srgbClr val="000000"/>
              </a:solidFill>
              <a:ln>
                <a:solidFill>
                  <a:srgbClr val="000000"/>
                </a:solidFill>
                <a:prstDash val="solid"/>
              </a:ln>
            </c:spPr>
          </c:marker>
          <c:cat>
            <c:multiLvlStrRef>
              <c:f>'data for calculations'!$A$2:$A$21</c:f>
            </c:multiLvlStrRef>
          </c:cat>
          <c:val>
            <c:numRef>
              <c:f>'Chart calculations'!$G$2:$G$21</c:f>
              <c:numCache>
                <c:formatCode>0</c:formatCode>
                <c:ptCount val="20"/>
                <c:pt idx="0">
                  <c:v>400</c:v>
                </c:pt>
                <c:pt idx="1">
                  <c:v>300</c:v>
                </c:pt>
                <c:pt idx="2">
                  <c:v>500</c:v>
                </c:pt>
                <c:pt idx="3">
                  <c:v>400</c:v>
                </c:pt>
                <c:pt idx="4">
                  <c:v>300</c:v>
                </c:pt>
                <c:pt idx="5">
                  <c:v>700</c:v>
                </c:pt>
                <c:pt idx="6">
                  <c:v>400</c:v>
                </c:pt>
                <c:pt idx="7">
                  <c:v>300</c:v>
                </c:pt>
                <c:pt idx="8">
                  <c:v>500</c:v>
                </c:pt>
                <c:pt idx="9">
                  <c:v>400</c:v>
                </c:pt>
                <c:pt idx="10">
                  <c:v>420</c:v>
                </c:pt>
                <c:pt idx="11">
                  <c:v>400</c:v>
                </c:pt>
                <c:pt idx="12">
                  <c:v>300</c:v>
                </c:pt>
                <c:pt idx="13">
                  <c:v>500</c:v>
                </c:pt>
                <c:pt idx="14">
                  <c:v>400</c:v>
                </c:pt>
                <c:pt idx="15">
                  <c:v>300</c:v>
                </c:pt>
                <c:pt idx="16">
                  <c:v>500</c:v>
                </c:pt>
                <c:pt idx="17">
                  <c:v>400</c:v>
                </c:pt>
                <c:pt idx="18">
                  <c:v>300</c:v>
                </c:pt>
                <c:pt idx="19">
                  <c:v>500</c:v>
                </c:pt>
              </c:numCache>
            </c:numRef>
          </c:val>
        </c:ser>
        <c:ser>
          <c:idx val="7"/>
          <c:order val="1"/>
          <c:tx>
            <c:strRef>
              <c:f>'Chart calculations'!$M$1</c:f>
              <c:strCache>
                <c:ptCount val="1"/>
                <c:pt idx="0">
                  <c:v>(+) 1 sigma</c:v>
                </c:pt>
              </c:strCache>
            </c:strRef>
          </c:tx>
          <c:spPr>
            <a:ln w="3175">
              <a:solidFill>
                <a:srgbClr val="0000FF"/>
              </a:solidFill>
              <a:prstDash val="lgDashDotDot"/>
            </a:ln>
          </c:spPr>
          <c:marker>
            <c:symbol val="none"/>
          </c:marker>
          <c:cat>
            <c:multiLvlStrRef>
              <c:f>'data for calculations'!$A$2:$A$21</c:f>
            </c:multiLvlStrRef>
          </c:cat>
          <c:val>
            <c:numRef>
              <c:f>'Chart calculations'!$M$2:$M$21</c:f>
              <c:numCache>
                <c:formatCode>0.00</c:formatCode>
                <c:ptCount val="20"/>
                <c:pt idx="0">
                  <c:v>534.16200074654728</c:v>
                </c:pt>
                <c:pt idx="1">
                  <c:v>534.16200074654728</c:v>
                </c:pt>
                <c:pt idx="2">
                  <c:v>534.16200074654728</c:v>
                </c:pt>
                <c:pt idx="3">
                  <c:v>534.16200074654728</c:v>
                </c:pt>
                <c:pt idx="4">
                  <c:v>534.16200074654728</c:v>
                </c:pt>
                <c:pt idx="5">
                  <c:v>534.16200074654728</c:v>
                </c:pt>
                <c:pt idx="6">
                  <c:v>534.16200074654728</c:v>
                </c:pt>
                <c:pt idx="7">
                  <c:v>534.16200074654728</c:v>
                </c:pt>
                <c:pt idx="8">
                  <c:v>534.16200074654728</c:v>
                </c:pt>
                <c:pt idx="9">
                  <c:v>534.16200074654728</c:v>
                </c:pt>
                <c:pt idx="10">
                  <c:v>534.16200074654728</c:v>
                </c:pt>
                <c:pt idx="11">
                  <c:v>534.16200074654728</c:v>
                </c:pt>
                <c:pt idx="12">
                  <c:v>534.16200074654728</c:v>
                </c:pt>
                <c:pt idx="13">
                  <c:v>534.16200074654728</c:v>
                </c:pt>
                <c:pt idx="14">
                  <c:v>534.16200074654728</c:v>
                </c:pt>
                <c:pt idx="15">
                  <c:v>534.16200074654728</c:v>
                </c:pt>
                <c:pt idx="16">
                  <c:v>534.16200074654728</c:v>
                </c:pt>
                <c:pt idx="17">
                  <c:v>534.16200074654728</c:v>
                </c:pt>
                <c:pt idx="18">
                  <c:v>534.16200074654728</c:v>
                </c:pt>
                <c:pt idx="19">
                  <c:v>534.16200074654728</c:v>
                </c:pt>
              </c:numCache>
            </c:numRef>
          </c:val>
        </c:ser>
        <c:ser>
          <c:idx val="6"/>
          <c:order val="2"/>
          <c:tx>
            <c:strRef>
              <c:f>'Chart calculations'!$L$1</c:f>
              <c:strCache>
                <c:ptCount val="1"/>
                <c:pt idx="0">
                  <c:v>(-) 1 sigma</c:v>
                </c:pt>
              </c:strCache>
            </c:strRef>
          </c:tx>
          <c:spPr>
            <a:ln w="3175">
              <a:solidFill>
                <a:srgbClr val="0000FF"/>
              </a:solidFill>
              <a:prstDash val="lgDashDotDot"/>
            </a:ln>
          </c:spPr>
          <c:marker>
            <c:symbol val="none"/>
          </c:marker>
          <c:cat>
            <c:multiLvlStrRef>
              <c:f>'data for calculations'!$A$2:$A$21</c:f>
            </c:multiLvlStrRef>
          </c:cat>
          <c:val>
            <c:numRef>
              <c:f>'Chart calculations'!$L$2:$L$21</c:f>
              <c:numCache>
                <c:formatCode>0.00</c:formatCode>
                <c:ptCount val="20"/>
                <c:pt idx="0">
                  <c:v>278.46957820082116</c:v>
                </c:pt>
                <c:pt idx="1">
                  <c:v>278.46957820082116</c:v>
                </c:pt>
                <c:pt idx="2">
                  <c:v>278.46957820082116</c:v>
                </c:pt>
                <c:pt idx="3">
                  <c:v>278.46957820082116</c:v>
                </c:pt>
                <c:pt idx="4">
                  <c:v>278.46957820082116</c:v>
                </c:pt>
                <c:pt idx="5">
                  <c:v>278.46957820082116</c:v>
                </c:pt>
                <c:pt idx="6">
                  <c:v>278.46957820082116</c:v>
                </c:pt>
                <c:pt idx="7">
                  <c:v>278.46957820082116</c:v>
                </c:pt>
                <c:pt idx="8">
                  <c:v>278.46957820082116</c:v>
                </c:pt>
                <c:pt idx="9">
                  <c:v>278.46957820082116</c:v>
                </c:pt>
                <c:pt idx="10">
                  <c:v>278.46957820082116</c:v>
                </c:pt>
                <c:pt idx="11">
                  <c:v>278.46957820082116</c:v>
                </c:pt>
                <c:pt idx="12">
                  <c:v>278.46957820082116</c:v>
                </c:pt>
                <c:pt idx="13">
                  <c:v>278.46957820082116</c:v>
                </c:pt>
                <c:pt idx="14">
                  <c:v>278.46957820082116</c:v>
                </c:pt>
                <c:pt idx="15">
                  <c:v>278.46957820082116</c:v>
                </c:pt>
                <c:pt idx="16">
                  <c:v>278.46957820082116</c:v>
                </c:pt>
                <c:pt idx="17">
                  <c:v>278.46957820082116</c:v>
                </c:pt>
                <c:pt idx="18">
                  <c:v>278.46957820082116</c:v>
                </c:pt>
                <c:pt idx="19">
                  <c:v>278.46957820082116</c:v>
                </c:pt>
              </c:numCache>
            </c:numRef>
          </c:val>
        </c:ser>
        <c:ser>
          <c:idx val="5"/>
          <c:order val="3"/>
          <c:tx>
            <c:strRef>
              <c:f>'Chart calculations'!$K$1</c:f>
              <c:strCache>
                <c:ptCount val="1"/>
                <c:pt idx="0">
                  <c:v>(-) 2 sigma</c:v>
                </c:pt>
              </c:strCache>
            </c:strRef>
          </c:tx>
          <c:spPr>
            <a:ln w="12700">
              <a:solidFill>
                <a:srgbClr val="0000FF"/>
              </a:solidFill>
              <a:prstDash val="lgDashDotDot"/>
            </a:ln>
          </c:spPr>
          <c:marker>
            <c:symbol val="none"/>
          </c:marker>
          <c:cat>
            <c:multiLvlStrRef>
              <c:f>'data for calculations'!$A$2:$A$21</c:f>
            </c:multiLvlStrRef>
          </c:cat>
          <c:val>
            <c:numRef>
              <c:f>'Chart calculations'!$K$2:$K$21</c:f>
              <c:numCache>
                <c:formatCode>0.00</c:formatCode>
                <c:ptCount val="20"/>
                <c:pt idx="0">
                  <c:v>150.62336692795816</c:v>
                </c:pt>
                <c:pt idx="1">
                  <c:v>150.62336692795816</c:v>
                </c:pt>
                <c:pt idx="2">
                  <c:v>150.62336692795816</c:v>
                </c:pt>
                <c:pt idx="3">
                  <c:v>150.62336692795816</c:v>
                </c:pt>
                <c:pt idx="4">
                  <c:v>150.62336692795816</c:v>
                </c:pt>
                <c:pt idx="5">
                  <c:v>150.62336692795816</c:v>
                </c:pt>
                <c:pt idx="6">
                  <c:v>150.62336692795816</c:v>
                </c:pt>
                <c:pt idx="7">
                  <c:v>150.62336692795816</c:v>
                </c:pt>
                <c:pt idx="8">
                  <c:v>150.62336692795816</c:v>
                </c:pt>
                <c:pt idx="9">
                  <c:v>150.62336692795816</c:v>
                </c:pt>
                <c:pt idx="10">
                  <c:v>150.62336692795816</c:v>
                </c:pt>
                <c:pt idx="11">
                  <c:v>150.62336692795816</c:v>
                </c:pt>
                <c:pt idx="12">
                  <c:v>150.62336692795816</c:v>
                </c:pt>
                <c:pt idx="13">
                  <c:v>150.62336692795816</c:v>
                </c:pt>
                <c:pt idx="14">
                  <c:v>150.62336692795816</c:v>
                </c:pt>
                <c:pt idx="15">
                  <c:v>150.62336692795816</c:v>
                </c:pt>
                <c:pt idx="16">
                  <c:v>150.62336692795816</c:v>
                </c:pt>
                <c:pt idx="17">
                  <c:v>150.62336692795816</c:v>
                </c:pt>
                <c:pt idx="18">
                  <c:v>150.62336692795816</c:v>
                </c:pt>
                <c:pt idx="19">
                  <c:v>150.62336692795816</c:v>
                </c:pt>
              </c:numCache>
            </c:numRef>
          </c:val>
        </c:ser>
        <c:ser>
          <c:idx val="0"/>
          <c:order val="4"/>
          <c:tx>
            <c:strRef>
              <c:f>'Chart calculations'!$N$1</c:f>
              <c:strCache>
                <c:ptCount val="1"/>
                <c:pt idx="0">
                  <c:v>(+) 2 sigma</c:v>
                </c:pt>
              </c:strCache>
            </c:strRef>
          </c:tx>
          <c:spPr>
            <a:ln w="3175">
              <a:solidFill>
                <a:srgbClr val="0000FF"/>
              </a:solidFill>
              <a:prstDash val="lgDashDotDot"/>
            </a:ln>
          </c:spPr>
          <c:marker>
            <c:symbol val="none"/>
          </c:marker>
          <c:cat>
            <c:multiLvlStrRef>
              <c:f>'data for calculations'!$A$2:$A$21</c:f>
            </c:multiLvlStrRef>
          </c:cat>
          <c:val>
            <c:numRef>
              <c:f>'Chart calculations'!$N$2:$N$21</c:f>
              <c:numCache>
                <c:formatCode>0.00</c:formatCode>
                <c:ptCount val="20"/>
                <c:pt idx="0">
                  <c:v>662.00821201941028</c:v>
                </c:pt>
                <c:pt idx="1">
                  <c:v>662.00821201941028</c:v>
                </c:pt>
                <c:pt idx="2">
                  <c:v>662.00821201941028</c:v>
                </c:pt>
                <c:pt idx="3">
                  <c:v>662.00821201941028</c:v>
                </c:pt>
                <c:pt idx="4">
                  <c:v>662.00821201941028</c:v>
                </c:pt>
                <c:pt idx="5">
                  <c:v>662.00821201941028</c:v>
                </c:pt>
                <c:pt idx="6">
                  <c:v>662.00821201941028</c:v>
                </c:pt>
                <c:pt idx="7">
                  <c:v>662.00821201941028</c:v>
                </c:pt>
                <c:pt idx="8">
                  <c:v>662.00821201941028</c:v>
                </c:pt>
                <c:pt idx="9">
                  <c:v>662.00821201941028</c:v>
                </c:pt>
                <c:pt idx="10">
                  <c:v>662.00821201941028</c:v>
                </c:pt>
                <c:pt idx="11">
                  <c:v>662.00821201941028</c:v>
                </c:pt>
                <c:pt idx="12">
                  <c:v>662.00821201941028</c:v>
                </c:pt>
                <c:pt idx="13">
                  <c:v>662.00821201941028</c:v>
                </c:pt>
                <c:pt idx="14">
                  <c:v>662.00821201941028</c:v>
                </c:pt>
                <c:pt idx="15">
                  <c:v>662.00821201941028</c:v>
                </c:pt>
                <c:pt idx="16">
                  <c:v>662.00821201941028</c:v>
                </c:pt>
                <c:pt idx="17">
                  <c:v>662.00821201941028</c:v>
                </c:pt>
                <c:pt idx="18">
                  <c:v>662.00821201941028</c:v>
                </c:pt>
                <c:pt idx="19">
                  <c:v>662.00821201941028</c:v>
                </c:pt>
              </c:numCache>
            </c:numRef>
          </c:val>
        </c:ser>
        <c:ser>
          <c:idx val="2"/>
          <c:order val="5"/>
          <c:tx>
            <c:strRef>
              <c:f>'Chart calculations'!$H$1</c:f>
              <c:strCache>
                <c:ptCount val="1"/>
                <c:pt idx="0">
                  <c:v>UCL</c:v>
                </c:pt>
              </c:strCache>
            </c:strRef>
          </c:tx>
          <c:spPr>
            <a:ln w="3175">
              <a:solidFill>
                <a:srgbClr val="FF0000"/>
              </a:solidFill>
              <a:prstDash val="solid"/>
            </a:ln>
          </c:spPr>
          <c:marker>
            <c:symbol val="none"/>
          </c:marker>
          <c:cat>
            <c:multiLvlStrRef>
              <c:f>'data for calculations'!$A$2:$A$21</c:f>
            </c:multiLvlStrRef>
          </c:cat>
          <c:val>
            <c:numRef>
              <c:f>'Chart calculations'!$H$2:$H$21</c:f>
              <c:numCache>
                <c:formatCode>0.00</c:formatCode>
                <c:ptCount val="20"/>
                <c:pt idx="0">
                  <c:v>789.8544232922734</c:v>
                </c:pt>
                <c:pt idx="1">
                  <c:v>789.8544232922734</c:v>
                </c:pt>
                <c:pt idx="2">
                  <c:v>789.8544232922734</c:v>
                </c:pt>
                <c:pt idx="3">
                  <c:v>789.8544232922734</c:v>
                </c:pt>
                <c:pt idx="4">
                  <c:v>789.8544232922734</c:v>
                </c:pt>
                <c:pt idx="5">
                  <c:v>789.8544232922734</c:v>
                </c:pt>
                <c:pt idx="6">
                  <c:v>789.8544232922734</c:v>
                </c:pt>
                <c:pt idx="7">
                  <c:v>789.8544232922734</c:v>
                </c:pt>
                <c:pt idx="8">
                  <c:v>789.8544232922734</c:v>
                </c:pt>
                <c:pt idx="9">
                  <c:v>789.8544232922734</c:v>
                </c:pt>
                <c:pt idx="10">
                  <c:v>789.8544232922734</c:v>
                </c:pt>
                <c:pt idx="11">
                  <c:v>789.8544232922734</c:v>
                </c:pt>
                <c:pt idx="12">
                  <c:v>789.8544232922734</c:v>
                </c:pt>
                <c:pt idx="13">
                  <c:v>789.8544232922734</c:v>
                </c:pt>
                <c:pt idx="14">
                  <c:v>789.8544232922734</c:v>
                </c:pt>
                <c:pt idx="15">
                  <c:v>789.8544232922734</c:v>
                </c:pt>
                <c:pt idx="16">
                  <c:v>789.8544232922734</c:v>
                </c:pt>
                <c:pt idx="17">
                  <c:v>789.8544232922734</c:v>
                </c:pt>
                <c:pt idx="18">
                  <c:v>789.8544232922734</c:v>
                </c:pt>
                <c:pt idx="19">
                  <c:v>789.8544232922734</c:v>
                </c:pt>
              </c:numCache>
            </c:numRef>
          </c:val>
        </c:ser>
        <c:ser>
          <c:idx val="3"/>
          <c:order val="6"/>
          <c:tx>
            <c:strRef>
              <c:f>'Chart calculations'!$I$1</c:f>
              <c:strCache>
                <c:ptCount val="1"/>
                <c:pt idx="0">
                  <c:v>Xbar</c:v>
                </c:pt>
              </c:strCache>
            </c:strRef>
          </c:tx>
          <c:spPr>
            <a:ln w="25400">
              <a:solidFill>
                <a:srgbClr val="000000"/>
              </a:solidFill>
              <a:prstDash val="solid"/>
            </a:ln>
          </c:spPr>
          <c:marker>
            <c:symbol val="none"/>
          </c:marker>
          <c:cat>
            <c:multiLvlStrRef>
              <c:f>'data for calculations'!$A$2:$A$21</c:f>
            </c:multiLvlStrRef>
          </c:cat>
          <c:val>
            <c:numRef>
              <c:f>'Chart calculations'!$I$2:$I$21</c:f>
              <c:numCache>
                <c:formatCode>0.00</c:formatCode>
                <c:ptCount val="20"/>
                <c:pt idx="0">
                  <c:v>406.31578947368422</c:v>
                </c:pt>
                <c:pt idx="1">
                  <c:v>406.31578947368422</c:v>
                </c:pt>
                <c:pt idx="2">
                  <c:v>406.31578947368422</c:v>
                </c:pt>
                <c:pt idx="3">
                  <c:v>406.31578947368422</c:v>
                </c:pt>
                <c:pt idx="4">
                  <c:v>406.31578947368422</c:v>
                </c:pt>
                <c:pt idx="5">
                  <c:v>406.31578947368422</c:v>
                </c:pt>
                <c:pt idx="6">
                  <c:v>406.31578947368422</c:v>
                </c:pt>
                <c:pt idx="7">
                  <c:v>406.31578947368422</c:v>
                </c:pt>
                <c:pt idx="8">
                  <c:v>406.31578947368422</c:v>
                </c:pt>
                <c:pt idx="9">
                  <c:v>406.31578947368422</c:v>
                </c:pt>
                <c:pt idx="10">
                  <c:v>406.31578947368422</c:v>
                </c:pt>
                <c:pt idx="11">
                  <c:v>406.31578947368422</c:v>
                </c:pt>
                <c:pt idx="12">
                  <c:v>406.31578947368422</c:v>
                </c:pt>
                <c:pt idx="13">
                  <c:v>406.31578947368422</c:v>
                </c:pt>
                <c:pt idx="14">
                  <c:v>406.31578947368422</c:v>
                </c:pt>
                <c:pt idx="15">
                  <c:v>406.31578947368422</c:v>
                </c:pt>
                <c:pt idx="16">
                  <c:v>406.31578947368422</c:v>
                </c:pt>
                <c:pt idx="17">
                  <c:v>406.31578947368422</c:v>
                </c:pt>
                <c:pt idx="18">
                  <c:v>406.31578947368422</c:v>
                </c:pt>
                <c:pt idx="19">
                  <c:v>406.31578947368422</c:v>
                </c:pt>
              </c:numCache>
            </c:numRef>
          </c:val>
        </c:ser>
        <c:ser>
          <c:idx val="4"/>
          <c:order val="7"/>
          <c:tx>
            <c:strRef>
              <c:f>'Chart calculations'!$J$1</c:f>
              <c:strCache>
                <c:ptCount val="1"/>
                <c:pt idx="0">
                  <c:v>LCL</c:v>
                </c:pt>
              </c:strCache>
            </c:strRef>
          </c:tx>
          <c:spPr>
            <a:ln w="12700">
              <a:solidFill>
                <a:srgbClr val="FF0000"/>
              </a:solidFill>
              <a:prstDash val="solid"/>
            </a:ln>
          </c:spPr>
          <c:marker>
            <c:symbol val="none"/>
          </c:marker>
          <c:cat>
            <c:multiLvlStrRef>
              <c:f>'data for calculations'!$A$2:$A$21</c:f>
            </c:multiLvlStrRef>
          </c:cat>
          <c:val>
            <c:numRef>
              <c:f>'Chart calculations'!$J$2:$J$21</c:f>
              <c:numCache>
                <c:formatCode>0.00</c:formatCode>
                <c:ptCount val="20"/>
                <c:pt idx="0">
                  <c:v>22.7771556550951</c:v>
                </c:pt>
                <c:pt idx="1">
                  <c:v>22.7771556550951</c:v>
                </c:pt>
                <c:pt idx="2">
                  <c:v>22.7771556550951</c:v>
                </c:pt>
                <c:pt idx="3">
                  <c:v>22.7771556550951</c:v>
                </c:pt>
                <c:pt idx="4">
                  <c:v>22.7771556550951</c:v>
                </c:pt>
                <c:pt idx="5">
                  <c:v>22.7771556550951</c:v>
                </c:pt>
                <c:pt idx="6">
                  <c:v>22.7771556550951</c:v>
                </c:pt>
                <c:pt idx="7">
                  <c:v>22.7771556550951</c:v>
                </c:pt>
                <c:pt idx="8">
                  <c:v>22.7771556550951</c:v>
                </c:pt>
                <c:pt idx="9">
                  <c:v>22.7771556550951</c:v>
                </c:pt>
                <c:pt idx="10">
                  <c:v>22.7771556550951</c:v>
                </c:pt>
                <c:pt idx="11">
                  <c:v>22.7771556550951</c:v>
                </c:pt>
                <c:pt idx="12">
                  <c:v>22.7771556550951</c:v>
                </c:pt>
                <c:pt idx="13">
                  <c:v>22.7771556550951</c:v>
                </c:pt>
                <c:pt idx="14">
                  <c:v>22.7771556550951</c:v>
                </c:pt>
                <c:pt idx="15">
                  <c:v>22.7771556550951</c:v>
                </c:pt>
                <c:pt idx="16">
                  <c:v>22.7771556550951</c:v>
                </c:pt>
                <c:pt idx="17">
                  <c:v>22.7771556550951</c:v>
                </c:pt>
                <c:pt idx="18">
                  <c:v>22.7771556550951</c:v>
                </c:pt>
                <c:pt idx="19">
                  <c:v>22.7771556550951</c:v>
                </c:pt>
              </c:numCache>
            </c:numRef>
          </c:val>
        </c:ser>
        <c:ser>
          <c:idx val="13"/>
          <c:order val="8"/>
          <c:tx>
            <c:strRef>
              <c:f>'Chart calculations'!$S$1</c:f>
              <c:strCache>
                <c:ptCount val="1"/>
                <c:pt idx="0">
                  <c:v>Four out of five points in a row in zone B or beyond on one side of the center line.</c:v>
                </c:pt>
              </c:strCache>
            </c:strRef>
          </c:tx>
          <c:spPr>
            <a:ln w="28575">
              <a:noFill/>
            </a:ln>
          </c:spPr>
          <c:marker>
            <c:symbol val="plus"/>
            <c:size val="7"/>
            <c:spPr>
              <a:solidFill>
                <a:srgbClr val="FFFFCC"/>
              </a:solidFill>
              <a:ln>
                <a:solidFill>
                  <a:srgbClr val="FF0000"/>
                </a:solidFill>
                <a:prstDash val="solid"/>
              </a:ln>
            </c:spPr>
          </c:marker>
          <c:cat>
            <c:multiLvlStrRef>
              <c:f>'data for calculations'!$A$2:$A$21</c:f>
            </c:multiLvlStrRef>
          </c:cat>
          <c:val>
            <c:numRef>
              <c:f>'Chart calculations'!$S$2:$S$21</c:f>
              <c:numCache>
                <c:formatCode>General</c:formatCode>
                <c:ptCount val="20"/>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8"/>
          <c:order val="9"/>
          <c:tx>
            <c:strRef>
              <c:f>'Chart calculations'!$X$1</c:f>
              <c:strCache>
                <c:ptCount val="1"/>
                <c:pt idx="0">
                  <c:v>Four out of five points in a row in zone B or beyond on one side of the center line.</c:v>
                </c:pt>
              </c:strCache>
            </c:strRef>
          </c:tx>
          <c:spPr>
            <a:ln w="28575">
              <a:noFill/>
            </a:ln>
          </c:spPr>
          <c:marker>
            <c:symbol val="plus"/>
            <c:size val="7"/>
            <c:spPr>
              <a:solidFill>
                <a:srgbClr val="FFFFCC"/>
              </a:solidFill>
              <a:ln>
                <a:solidFill>
                  <a:srgbClr val="FF0000"/>
                </a:solidFill>
                <a:prstDash val="solid"/>
              </a:ln>
            </c:spPr>
          </c:marker>
          <c:cat>
            <c:multiLvlStrRef>
              <c:f>'data for calculations'!$A$2:$A$21</c:f>
            </c:multiLvlStrRef>
          </c:cat>
          <c:val>
            <c:numRef>
              <c:f>'Chart calculations'!$X$2:$X$21</c:f>
              <c:numCache>
                <c:formatCode>General</c:formatCode>
                <c:ptCount val="20"/>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7"/>
          <c:order val="10"/>
          <c:tx>
            <c:strRef>
              <c:f>'Chart calculations'!$W$1</c:f>
              <c:strCache>
                <c:ptCount val="1"/>
                <c:pt idx="0">
                  <c:v>Two out of three points in a row in zone A or beyond on one side of the center line.</c:v>
                </c:pt>
              </c:strCache>
            </c:strRef>
          </c:tx>
          <c:spPr>
            <a:ln w="28575">
              <a:noFill/>
            </a:ln>
          </c:spPr>
          <c:marker>
            <c:symbol val="star"/>
            <c:size val="7"/>
            <c:spPr>
              <a:solidFill>
                <a:srgbClr val="FFFFCC"/>
              </a:solidFill>
              <a:ln>
                <a:solidFill>
                  <a:srgbClr val="FF0000"/>
                </a:solidFill>
                <a:prstDash val="solid"/>
              </a:ln>
            </c:spPr>
          </c:marker>
          <c:cat>
            <c:multiLvlStrRef>
              <c:f>'data for calculations'!$A$2:$A$21</c:f>
            </c:multiLvlStrRef>
          </c:cat>
          <c:val>
            <c:numRef>
              <c:f>'Chart calculations'!$W$2:$W$21</c:f>
              <c:numCache>
                <c:formatCode>General</c:formatCode>
                <c:ptCount val="20"/>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2"/>
          <c:order val="11"/>
          <c:tx>
            <c:strRef>
              <c:f>'Chart calculations'!$R$1</c:f>
              <c:strCache>
                <c:ptCount val="1"/>
                <c:pt idx="0">
                  <c:v>Two out of three points in a row in zone A or beyond on one side of the center line.</c:v>
                </c:pt>
              </c:strCache>
            </c:strRef>
          </c:tx>
          <c:spPr>
            <a:ln w="28575">
              <a:noFill/>
            </a:ln>
          </c:spPr>
          <c:marker>
            <c:symbol val="star"/>
            <c:size val="8"/>
            <c:spPr>
              <a:solidFill>
                <a:srgbClr val="FFFFCC"/>
              </a:solidFill>
              <a:ln>
                <a:solidFill>
                  <a:srgbClr val="FF0000"/>
                </a:solidFill>
                <a:prstDash val="solid"/>
              </a:ln>
            </c:spPr>
          </c:marker>
          <c:cat>
            <c:multiLvlStrRef>
              <c:f>'data for calculations'!$A$2:$A$21</c:f>
            </c:multiLvlStrRef>
          </c:cat>
          <c:val>
            <c:numRef>
              <c:f>'Chart calculations'!$R$2:$R$21</c:f>
              <c:numCache>
                <c:formatCode>General</c:formatCode>
                <c:ptCount val="20"/>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0"/>
          <c:order val="12"/>
          <c:tx>
            <c:strRef>
              <c:f>'Chart calculations'!$Q$1</c:f>
              <c:strCache>
                <c:ptCount val="1"/>
                <c:pt idx="0">
                  <c:v>Six points in a row, either all increasing or all decreasing.</c:v>
                </c:pt>
              </c:strCache>
            </c:strRef>
          </c:tx>
          <c:spPr>
            <a:ln w="28575">
              <a:noFill/>
            </a:ln>
          </c:spPr>
          <c:marker>
            <c:symbol val="triangle"/>
            <c:size val="8"/>
            <c:spPr>
              <a:solidFill>
                <a:srgbClr val="FFFFCC"/>
              </a:solidFill>
              <a:ln>
                <a:solidFill>
                  <a:srgbClr val="FF0000"/>
                </a:solidFill>
                <a:prstDash val="solid"/>
              </a:ln>
            </c:spPr>
          </c:marker>
          <c:cat>
            <c:multiLvlStrRef>
              <c:f>'data for calculations'!$A$2:$A$21</c:f>
            </c:multiLvlStrRef>
          </c:cat>
          <c:val>
            <c:numRef>
              <c:f>'Chart calculations'!$Q$2:$Q$21</c:f>
              <c:numCache>
                <c:formatCode>General</c:formatCode>
                <c:ptCount val="20"/>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6"/>
          <c:order val="13"/>
          <c:tx>
            <c:strRef>
              <c:f>'Chart calculations'!$V$1</c:f>
              <c:strCache>
                <c:ptCount val="1"/>
                <c:pt idx="0">
                  <c:v>Six points in a row, either all increasing or all decreasing.</c:v>
                </c:pt>
              </c:strCache>
            </c:strRef>
          </c:tx>
          <c:spPr>
            <a:ln w="28575">
              <a:noFill/>
            </a:ln>
          </c:spPr>
          <c:marker>
            <c:symbol val="triangle"/>
            <c:size val="8"/>
            <c:spPr>
              <a:solidFill>
                <a:srgbClr val="FFFFCC"/>
              </a:solidFill>
              <a:ln>
                <a:solidFill>
                  <a:srgbClr val="FF0000"/>
                </a:solidFill>
                <a:prstDash val="solid"/>
              </a:ln>
            </c:spPr>
          </c:marker>
          <c:cat>
            <c:multiLvlStrRef>
              <c:f>'data for calculations'!$A$2:$A$21</c:f>
            </c:multiLvlStrRef>
          </c:cat>
          <c:val>
            <c:numRef>
              <c:f>'Chart calculations'!$V$2:$V$21</c:f>
              <c:numCache>
                <c:formatCode>General</c:formatCode>
                <c:ptCount val="20"/>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9"/>
          <c:order val="14"/>
          <c:tx>
            <c:strRef>
              <c:f>'Chart calculations'!$P$1</c:f>
              <c:strCache>
                <c:ptCount val="1"/>
                <c:pt idx="0">
                  <c:v>Nine points in a row on one side of the center line.</c:v>
                </c:pt>
              </c:strCache>
            </c:strRef>
          </c:tx>
          <c:spPr>
            <a:ln w="28575">
              <a:noFill/>
            </a:ln>
          </c:spPr>
          <c:marker>
            <c:symbol val="diamond"/>
            <c:size val="7"/>
            <c:spPr>
              <a:solidFill>
                <a:srgbClr val="FFFFCC"/>
              </a:solidFill>
              <a:ln>
                <a:solidFill>
                  <a:srgbClr val="FF0000"/>
                </a:solidFill>
                <a:prstDash val="solid"/>
              </a:ln>
            </c:spPr>
          </c:marker>
          <c:cat>
            <c:multiLvlStrRef>
              <c:f>'data for calculations'!$A$2:$A$21</c:f>
            </c:multiLvlStrRef>
          </c:cat>
          <c:val>
            <c:numRef>
              <c:f>'Chart calculations'!$P$2:$P$21</c:f>
              <c:numCache>
                <c:formatCode>General</c:formatCode>
                <c:ptCount val="20"/>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5"/>
          <c:order val="15"/>
          <c:tx>
            <c:strRef>
              <c:f>'Chart calculations'!$U$1</c:f>
              <c:strCache>
                <c:ptCount val="1"/>
                <c:pt idx="0">
                  <c:v>Nine points in a row on one side of the center line.</c:v>
                </c:pt>
              </c:strCache>
            </c:strRef>
          </c:tx>
          <c:spPr>
            <a:ln w="28575">
              <a:noFill/>
            </a:ln>
          </c:spPr>
          <c:marker>
            <c:symbol val="diamond"/>
            <c:size val="8"/>
            <c:spPr>
              <a:solidFill>
                <a:srgbClr val="FFFFCC"/>
              </a:solidFill>
              <a:ln>
                <a:solidFill>
                  <a:srgbClr val="FF0000"/>
                </a:solidFill>
                <a:prstDash val="solid"/>
              </a:ln>
            </c:spPr>
          </c:marker>
          <c:cat>
            <c:multiLvlStrRef>
              <c:f>'data for calculations'!$A$2:$A$21</c:f>
            </c:multiLvlStrRef>
          </c:cat>
          <c:val>
            <c:numRef>
              <c:f>'Chart calculations'!$U$2:$U$21</c:f>
              <c:numCache>
                <c:formatCode>General</c:formatCode>
                <c:ptCount val="20"/>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8"/>
          <c:order val="16"/>
          <c:tx>
            <c:strRef>
              <c:f>'Chart calculations'!$O$1</c:f>
              <c:strCache>
                <c:ptCount val="1"/>
                <c:pt idx="0">
                  <c:v>A point outside the 3-sigma control limits.</c:v>
                </c:pt>
              </c:strCache>
            </c:strRef>
          </c:tx>
          <c:spPr>
            <a:ln w="28575">
              <a:noFill/>
            </a:ln>
          </c:spPr>
          <c:marker>
            <c:symbol val="circle"/>
            <c:size val="8"/>
            <c:spPr>
              <a:solidFill>
                <a:srgbClr val="FF0000"/>
              </a:solidFill>
              <a:ln>
                <a:solidFill>
                  <a:srgbClr val="FF0000"/>
                </a:solidFill>
                <a:prstDash val="solid"/>
              </a:ln>
            </c:spPr>
          </c:marker>
          <c:cat>
            <c:multiLvlStrRef>
              <c:f>'data for calculations'!$A$2:$A$21</c:f>
            </c:multiLvlStrRef>
          </c:cat>
          <c:val>
            <c:numRef>
              <c:f>'Chart calculations'!$O$2:$O$21</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4"/>
          <c:order val="17"/>
          <c:tx>
            <c:strRef>
              <c:f>'Chart calculations'!$T$1</c:f>
              <c:strCache>
                <c:ptCount val="1"/>
                <c:pt idx="0">
                  <c:v>A point outside the 3-sigma control limits.</c:v>
                </c:pt>
              </c:strCache>
            </c:strRef>
          </c:tx>
          <c:spPr>
            <a:ln w="28575">
              <a:noFill/>
            </a:ln>
          </c:spPr>
          <c:marker>
            <c:symbol val="circle"/>
            <c:size val="8"/>
            <c:spPr>
              <a:solidFill>
                <a:srgbClr val="FF0000"/>
              </a:solidFill>
              <a:ln>
                <a:solidFill>
                  <a:srgbClr val="FF0000"/>
                </a:solidFill>
                <a:prstDash val="solid"/>
              </a:ln>
            </c:spPr>
          </c:marker>
          <c:cat>
            <c:multiLvlStrRef>
              <c:f>'data for calculations'!$A$2:$A$21</c:f>
            </c:multiLvlStrRef>
          </c:cat>
          <c:val>
            <c:numRef>
              <c:f>'Chart calculations'!$T$2:$T$21</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marker val="1"/>
        <c:axId val="70666880"/>
        <c:axId val="70693632"/>
      </c:lineChart>
      <c:catAx>
        <c:axId val="70666880"/>
        <c:scaling>
          <c:orientation val="minMax"/>
        </c:scaling>
        <c:axPos val="b"/>
        <c:numFmt formatCode="m/d;@" sourceLinked="0"/>
        <c:maj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0693632"/>
        <c:crosses val="autoZero"/>
        <c:auto val="1"/>
        <c:lblAlgn val="ctr"/>
        <c:lblOffset val="100"/>
        <c:tickLblSkip val="1"/>
        <c:tickMarkSkip val="1"/>
      </c:catAx>
      <c:valAx>
        <c:axId val="70693632"/>
        <c:scaling>
          <c:orientation val="minMax"/>
          <c:max val="1250"/>
          <c:min val="0"/>
        </c:scaling>
        <c:axPos val="l"/>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0666880"/>
        <c:crosses val="autoZero"/>
        <c:crossBetween val="midCat"/>
      </c:valAx>
      <c:spPr>
        <a:noFill/>
        <a:ln w="25400">
          <a:noFill/>
        </a:ln>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9"/>
        <c:delete val="1"/>
      </c:legendEntry>
      <c:legendEntry>
        <c:idx val="10"/>
        <c:delete val="1"/>
      </c:legendEntry>
      <c:legendEntry>
        <c:idx val="13"/>
        <c:delete val="1"/>
      </c:legendEntry>
      <c:legendEntry>
        <c:idx val="14"/>
        <c:delete val="1"/>
      </c:legendEntry>
      <c:legendEntry>
        <c:idx val="17"/>
        <c:delete val="1"/>
      </c:legendEntry>
      <c:layout>
        <c:manualLayout>
          <c:xMode val="edge"/>
          <c:yMode val="edge"/>
          <c:x val="0.43419788664745446"/>
          <c:y val="0"/>
          <c:w val="0.56292026897214209"/>
          <c:h val="0.1473087818696884"/>
        </c:manualLayout>
      </c:layout>
      <c:spPr>
        <a:solidFill>
          <a:srgbClr val="FFFFCC"/>
        </a:solidFill>
        <a:ln w="25400">
          <a:noFill/>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chart>
  <c:spPr>
    <a:solidFill>
      <a:srgbClr val="FFFFCC"/>
    </a:solid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0"/>
          <c:order val="0"/>
          <c:tx>
            <c:strRef>
              <c:f>Probability!#REF!</c:f>
              <c:strCache>
                <c:ptCount val="1"/>
                <c:pt idx="0">
                  <c:v>#REF!</c:v>
                </c:pt>
              </c:strCache>
            </c:strRef>
          </c:tx>
          <c:spPr>
            <a:solidFill>
              <a:srgbClr val="FFFFFF"/>
            </a:solidFill>
            <a:ln w="12700">
              <a:solidFill>
                <a:srgbClr val="000000"/>
              </a:solidFill>
              <a:prstDash val="solid"/>
            </a:ln>
          </c:spPr>
          <c:cat>
            <c:numRef>
              <c:f>Probability!#REF!</c:f>
              <c:numCache>
                <c:formatCode>General</c:formatCode>
                <c:ptCount val="1"/>
                <c:pt idx="0">
                  <c:v>1</c:v>
                </c:pt>
              </c:numCache>
            </c:numRef>
          </c:cat>
          <c:val>
            <c:numRef>
              <c:f>Probability!#REF!</c:f>
              <c:numCache>
                <c:formatCode>General</c:formatCode>
                <c:ptCount val="1"/>
                <c:pt idx="0">
                  <c:v>1</c:v>
                </c:pt>
              </c:numCache>
            </c:numRef>
          </c:val>
        </c:ser>
        <c:ser>
          <c:idx val="1"/>
          <c:order val="1"/>
          <c:tx>
            <c:strRef>
              <c:f>Probability!#REF!</c:f>
              <c:strCache>
                <c:ptCount val="1"/>
                <c:pt idx="0">
                  <c:v>#REF!</c:v>
                </c:pt>
              </c:strCache>
            </c:strRef>
          </c:tx>
          <c:spPr>
            <a:solidFill>
              <a:srgbClr val="000000"/>
            </a:solidFill>
            <a:ln w="12700">
              <a:solidFill>
                <a:srgbClr val="000000"/>
              </a:solidFill>
              <a:prstDash val="solid"/>
            </a:ln>
          </c:spPr>
          <c:cat>
            <c:numRef>
              <c:f>Probability!#REF!</c:f>
              <c:numCache>
                <c:formatCode>General</c:formatCode>
                <c:ptCount val="1"/>
                <c:pt idx="0">
                  <c:v>1</c:v>
                </c:pt>
              </c:numCache>
            </c:numRef>
          </c:cat>
          <c:val>
            <c:numRef>
              <c:f>Probability!#REF!</c:f>
              <c:numCache>
                <c:formatCode>General</c:formatCode>
                <c:ptCount val="1"/>
                <c:pt idx="0">
                  <c:v>1</c:v>
                </c:pt>
              </c:numCache>
            </c:numRef>
          </c:val>
        </c:ser>
        <c:ser>
          <c:idx val="2"/>
          <c:order val="2"/>
          <c:tx>
            <c:strRef>
              <c:f>Probability!#REF!</c:f>
              <c:strCache>
                <c:ptCount val="1"/>
                <c:pt idx="0">
                  <c:v>#REF!</c:v>
                </c:pt>
              </c:strCache>
            </c:strRef>
          </c:tx>
          <c:spPr>
            <a:pattFill prst="dkHorz">
              <a:fgClr>
                <a:srgbClr val="000000"/>
              </a:fgClr>
              <a:bgClr>
                <a:srgbClr val="FFFFFF"/>
              </a:bgClr>
            </a:pattFill>
            <a:ln w="12700">
              <a:solidFill>
                <a:srgbClr val="000000"/>
              </a:solidFill>
              <a:prstDash val="solid"/>
            </a:ln>
          </c:spPr>
          <c:cat>
            <c:numRef>
              <c:f>Probability!#REF!</c:f>
              <c:numCache>
                <c:formatCode>General</c:formatCode>
                <c:ptCount val="1"/>
                <c:pt idx="0">
                  <c:v>1</c:v>
                </c:pt>
              </c:numCache>
            </c:numRef>
          </c:cat>
          <c:val>
            <c:numRef>
              <c:f>Probability!#REF!</c:f>
              <c:numCache>
                <c:formatCode>General</c:formatCode>
                <c:ptCount val="1"/>
                <c:pt idx="0">
                  <c:v>1</c:v>
                </c:pt>
              </c:numCache>
            </c:numRef>
          </c:val>
        </c:ser>
        <c:ser>
          <c:idx val="3"/>
          <c:order val="3"/>
          <c:tx>
            <c:strRef>
              <c:f>Probability!#REF!</c:f>
              <c:strCache>
                <c:ptCount val="1"/>
                <c:pt idx="0">
                  <c:v>#REF!</c:v>
                </c:pt>
              </c:strCache>
            </c:strRef>
          </c:tx>
          <c:spPr>
            <a:pattFill prst="dkVert">
              <a:fgClr>
                <a:srgbClr val="000000"/>
              </a:fgClr>
              <a:bgClr>
                <a:srgbClr val="FFFFFF"/>
              </a:bgClr>
            </a:pattFill>
            <a:ln w="12700">
              <a:solidFill>
                <a:srgbClr val="000000"/>
              </a:solidFill>
              <a:prstDash val="solid"/>
            </a:ln>
          </c:spPr>
          <c:cat>
            <c:numRef>
              <c:f>Probability!#REF!</c:f>
              <c:numCache>
                <c:formatCode>General</c:formatCode>
                <c:ptCount val="1"/>
                <c:pt idx="0">
                  <c:v>1</c:v>
                </c:pt>
              </c:numCache>
            </c:numRef>
          </c:cat>
          <c:val>
            <c:numRef>
              <c:f>Probability!#REF!</c:f>
              <c:numCache>
                <c:formatCode>General</c:formatCode>
                <c:ptCount val="1"/>
                <c:pt idx="0">
                  <c:v>1</c:v>
                </c:pt>
              </c:numCache>
            </c:numRef>
          </c:val>
        </c:ser>
        <c:ser>
          <c:idx val="4"/>
          <c:order val="4"/>
          <c:tx>
            <c:strRef>
              <c:f>Probability!#REF!</c:f>
              <c:strCache>
                <c:ptCount val="1"/>
                <c:pt idx="0">
                  <c:v>#REF!</c:v>
                </c:pt>
              </c:strCache>
            </c:strRef>
          </c:tx>
          <c:spPr>
            <a:pattFill prst="smGrid">
              <a:fgClr>
                <a:srgbClr val="000000"/>
              </a:fgClr>
              <a:bgClr>
                <a:srgbClr val="FFFFFF"/>
              </a:bgClr>
            </a:pattFill>
            <a:ln w="12700">
              <a:solidFill>
                <a:srgbClr val="000000"/>
              </a:solidFill>
              <a:prstDash val="solid"/>
            </a:ln>
          </c:spPr>
          <c:cat>
            <c:numRef>
              <c:f>Probability!#REF!</c:f>
              <c:numCache>
                <c:formatCode>General</c:formatCode>
                <c:ptCount val="1"/>
                <c:pt idx="0">
                  <c:v>1</c:v>
                </c:pt>
              </c:numCache>
            </c:numRef>
          </c:cat>
          <c:val>
            <c:numRef>
              <c:f>Probability!#REF!</c:f>
              <c:numCache>
                <c:formatCode>General</c:formatCode>
                <c:ptCount val="1"/>
                <c:pt idx="0">
                  <c:v>1</c:v>
                </c:pt>
              </c:numCache>
            </c:numRef>
          </c:val>
        </c:ser>
        <c:axId val="107528960"/>
        <c:axId val="107530496"/>
      </c:barChart>
      <c:catAx>
        <c:axId val="107528960"/>
        <c:scaling>
          <c:orientation val="minMax"/>
        </c:scaling>
        <c:axPos val="b"/>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7530496"/>
        <c:crosses val="autoZero"/>
        <c:auto val="1"/>
        <c:lblAlgn val="ctr"/>
        <c:lblOffset val="100"/>
        <c:tickLblSkip val="1"/>
        <c:tickMarkSkip val="1"/>
      </c:catAx>
      <c:valAx>
        <c:axId val="107530496"/>
        <c:scaling>
          <c:orientation val="minMax"/>
        </c:scaling>
        <c:axPos val="l"/>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7528960"/>
        <c:crosses val="autoZero"/>
        <c:crossBetween val="between"/>
      </c:valAx>
      <c:spPr>
        <a:noFill/>
        <a:ln w="25400">
          <a:noFill/>
        </a:ln>
      </c:spPr>
    </c:plotArea>
    <c:legend>
      <c:legendPos val="r"/>
      <c:spPr>
        <a:noFill/>
        <a:ln w="25400">
          <a:noFill/>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0"/>
          <c:order val="0"/>
          <c:tx>
            <c:strRef>
              <c:f>Probability!#REF!</c:f>
              <c:strCache>
                <c:ptCount val="1"/>
                <c:pt idx="0">
                  <c:v>#REF!</c:v>
                </c:pt>
              </c:strCache>
            </c:strRef>
          </c:tx>
          <c:spPr>
            <a:solidFill>
              <a:srgbClr val="FFFFFF"/>
            </a:solidFill>
            <a:ln w="12700">
              <a:solidFill>
                <a:srgbClr val="000000"/>
              </a:solidFill>
              <a:prstDash val="solid"/>
            </a:ln>
          </c:spPr>
          <c:cat>
            <c:numRef>
              <c:f>Probability!#REF!</c:f>
              <c:numCache>
                <c:formatCode>General</c:formatCode>
                <c:ptCount val="1"/>
                <c:pt idx="0">
                  <c:v>1</c:v>
                </c:pt>
              </c:numCache>
            </c:numRef>
          </c:cat>
          <c:val>
            <c:numRef>
              <c:f>Probability!#REF!</c:f>
              <c:numCache>
                <c:formatCode>General</c:formatCode>
                <c:ptCount val="1"/>
                <c:pt idx="0">
                  <c:v>1</c:v>
                </c:pt>
              </c:numCache>
            </c:numRef>
          </c:val>
        </c:ser>
        <c:ser>
          <c:idx val="1"/>
          <c:order val="1"/>
          <c:tx>
            <c:strRef>
              <c:f>Probability!#REF!</c:f>
              <c:strCache>
                <c:ptCount val="1"/>
                <c:pt idx="0">
                  <c:v>#REF!</c:v>
                </c:pt>
              </c:strCache>
            </c:strRef>
          </c:tx>
          <c:spPr>
            <a:solidFill>
              <a:srgbClr val="000000"/>
            </a:solidFill>
            <a:ln w="12700">
              <a:solidFill>
                <a:srgbClr val="000000"/>
              </a:solidFill>
              <a:prstDash val="solid"/>
            </a:ln>
          </c:spPr>
          <c:cat>
            <c:numRef>
              <c:f>Probability!#REF!</c:f>
              <c:numCache>
                <c:formatCode>General</c:formatCode>
                <c:ptCount val="1"/>
                <c:pt idx="0">
                  <c:v>1</c:v>
                </c:pt>
              </c:numCache>
            </c:numRef>
          </c:cat>
          <c:val>
            <c:numRef>
              <c:f>Probability!#REF!</c:f>
              <c:numCache>
                <c:formatCode>General</c:formatCode>
                <c:ptCount val="1"/>
                <c:pt idx="0">
                  <c:v>1</c:v>
                </c:pt>
              </c:numCache>
            </c:numRef>
          </c:val>
        </c:ser>
        <c:ser>
          <c:idx val="2"/>
          <c:order val="2"/>
          <c:tx>
            <c:strRef>
              <c:f>Probability!#REF!</c:f>
              <c:strCache>
                <c:ptCount val="1"/>
                <c:pt idx="0">
                  <c:v>#REF!</c:v>
                </c:pt>
              </c:strCache>
            </c:strRef>
          </c:tx>
          <c:spPr>
            <a:pattFill prst="dkHorz">
              <a:fgClr>
                <a:srgbClr val="000000"/>
              </a:fgClr>
              <a:bgClr>
                <a:srgbClr val="FFFFFF"/>
              </a:bgClr>
            </a:pattFill>
            <a:ln w="12700">
              <a:solidFill>
                <a:srgbClr val="000000"/>
              </a:solidFill>
              <a:prstDash val="solid"/>
            </a:ln>
          </c:spPr>
          <c:cat>
            <c:numRef>
              <c:f>Probability!#REF!</c:f>
              <c:numCache>
                <c:formatCode>General</c:formatCode>
                <c:ptCount val="1"/>
                <c:pt idx="0">
                  <c:v>1</c:v>
                </c:pt>
              </c:numCache>
            </c:numRef>
          </c:cat>
          <c:val>
            <c:numRef>
              <c:f>Probability!#REF!</c:f>
              <c:numCache>
                <c:formatCode>General</c:formatCode>
                <c:ptCount val="1"/>
                <c:pt idx="0">
                  <c:v>1</c:v>
                </c:pt>
              </c:numCache>
            </c:numRef>
          </c:val>
        </c:ser>
        <c:ser>
          <c:idx val="3"/>
          <c:order val="3"/>
          <c:tx>
            <c:strRef>
              <c:f>Probability!#REF!</c:f>
              <c:strCache>
                <c:ptCount val="1"/>
                <c:pt idx="0">
                  <c:v>#REF!</c:v>
                </c:pt>
              </c:strCache>
            </c:strRef>
          </c:tx>
          <c:spPr>
            <a:pattFill prst="dkVert">
              <a:fgClr>
                <a:srgbClr val="000000"/>
              </a:fgClr>
              <a:bgClr>
                <a:srgbClr val="FFFFFF"/>
              </a:bgClr>
            </a:pattFill>
            <a:ln w="12700">
              <a:solidFill>
                <a:srgbClr val="000000"/>
              </a:solidFill>
              <a:prstDash val="solid"/>
            </a:ln>
          </c:spPr>
          <c:cat>
            <c:numRef>
              <c:f>Probability!#REF!</c:f>
              <c:numCache>
                <c:formatCode>General</c:formatCode>
                <c:ptCount val="1"/>
                <c:pt idx="0">
                  <c:v>1</c:v>
                </c:pt>
              </c:numCache>
            </c:numRef>
          </c:cat>
          <c:val>
            <c:numRef>
              <c:f>Probability!#REF!</c:f>
              <c:numCache>
                <c:formatCode>General</c:formatCode>
                <c:ptCount val="1"/>
                <c:pt idx="0">
                  <c:v>1</c:v>
                </c:pt>
              </c:numCache>
            </c:numRef>
          </c:val>
        </c:ser>
        <c:ser>
          <c:idx val="4"/>
          <c:order val="4"/>
          <c:tx>
            <c:strRef>
              <c:f>Probability!#REF!</c:f>
              <c:strCache>
                <c:ptCount val="1"/>
                <c:pt idx="0">
                  <c:v>#REF!</c:v>
                </c:pt>
              </c:strCache>
            </c:strRef>
          </c:tx>
          <c:spPr>
            <a:pattFill prst="smGrid">
              <a:fgClr>
                <a:srgbClr val="000000"/>
              </a:fgClr>
              <a:bgClr>
                <a:srgbClr val="FFFFFF"/>
              </a:bgClr>
            </a:pattFill>
            <a:ln w="12700">
              <a:solidFill>
                <a:srgbClr val="000000"/>
              </a:solidFill>
              <a:prstDash val="solid"/>
            </a:ln>
          </c:spPr>
          <c:cat>
            <c:numRef>
              <c:f>Probability!#REF!</c:f>
              <c:numCache>
                <c:formatCode>General</c:formatCode>
                <c:ptCount val="1"/>
                <c:pt idx="0">
                  <c:v>1</c:v>
                </c:pt>
              </c:numCache>
            </c:numRef>
          </c:cat>
          <c:val>
            <c:numRef>
              <c:f>Probability!#REF!</c:f>
              <c:numCache>
                <c:formatCode>General</c:formatCode>
                <c:ptCount val="1"/>
                <c:pt idx="0">
                  <c:v>1</c:v>
                </c:pt>
              </c:numCache>
            </c:numRef>
          </c:val>
        </c:ser>
        <c:axId val="106283776"/>
        <c:axId val="106285312"/>
      </c:barChart>
      <c:catAx>
        <c:axId val="106283776"/>
        <c:scaling>
          <c:orientation val="minMax"/>
        </c:scaling>
        <c:axPos val="b"/>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6285312"/>
        <c:crosses val="autoZero"/>
        <c:auto val="1"/>
        <c:lblAlgn val="ctr"/>
        <c:lblOffset val="100"/>
        <c:tickLblSkip val="1"/>
        <c:tickMarkSkip val="1"/>
      </c:catAx>
      <c:valAx>
        <c:axId val="106285312"/>
        <c:scaling>
          <c:orientation val="minMax"/>
          <c:max val="1"/>
        </c:scaling>
        <c:axPos val="l"/>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6283776"/>
        <c:crosses val="autoZero"/>
        <c:crossBetween val="between"/>
      </c:valAx>
      <c:spPr>
        <a:noFill/>
        <a:ln w="25400">
          <a:noFill/>
        </a:ln>
      </c:spPr>
    </c:plotArea>
    <c:plotVisOnly val="1"/>
    <c:dispBlanksAs val="gap"/>
  </c:chart>
  <c:spPr>
    <a:no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0"/>
          <c:order val="0"/>
          <c:tx>
            <c:strRef>
              <c:f>Probability!#REF!</c:f>
              <c:strCache>
                <c:ptCount val="1"/>
                <c:pt idx="0">
                  <c:v>#REF!</c:v>
                </c:pt>
              </c:strCache>
            </c:strRef>
          </c:tx>
          <c:spPr>
            <a:solidFill>
              <a:srgbClr val="FFFFFF"/>
            </a:solidFill>
            <a:ln w="12700">
              <a:solidFill>
                <a:srgbClr val="000000"/>
              </a:solidFill>
              <a:prstDash val="solid"/>
            </a:ln>
          </c:spPr>
          <c:cat>
            <c:numRef>
              <c:f>Probability!#REF!</c:f>
              <c:numCache>
                <c:formatCode>General</c:formatCode>
                <c:ptCount val="1"/>
                <c:pt idx="0">
                  <c:v>1</c:v>
                </c:pt>
              </c:numCache>
            </c:numRef>
          </c:cat>
          <c:val>
            <c:numRef>
              <c:f>Probability!#REF!</c:f>
              <c:numCache>
                <c:formatCode>General</c:formatCode>
                <c:ptCount val="1"/>
                <c:pt idx="0">
                  <c:v>1</c:v>
                </c:pt>
              </c:numCache>
            </c:numRef>
          </c:val>
        </c:ser>
        <c:ser>
          <c:idx val="1"/>
          <c:order val="1"/>
          <c:tx>
            <c:strRef>
              <c:f>Probability!#REF!</c:f>
              <c:strCache>
                <c:ptCount val="1"/>
                <c:pt idx="0">
                  <c:v>#REF!</c:v>
                </c:pt>
              </c:strCache>
            </c:strRef>
          </c:tx>
          <c:spPr>
            <a:solidFill>
              <a:srgbClr val="000000"/>
            </a:solidFill>
            <a:ln w="12700">
              <a:solidFill>
                <a:srgbClr val="000000"/>
              </a:solidFill>
              <a:prstDash val="solid"/>
            </a:ln>
          </c:spPr>
          <c:cat>
            <c:numRef>
              <c:f>Probability!#REF!</c:f>
              <c:numCache>
                <c:formatCode>General</c:formatCode>
                <c:ptCount val="1"/>
                <c:pt idx="0">
                  <c:v>1</c:v>
                </c:pt>
              </c:numCache>
            </c:numRef>
          </c:cat>
          <c:val>
            <c:numRef>
              <c:f>Probability!#REF!</c:f>
              <c:numCache>
                <c:formatCode>General</c:formatCode>
                <c:ptCount val="1"/>
                <c:pt idx="0">
                  <c:v>1</c:v>
                </c:pt>
              </c:numCache>
            </c:numRef>
          </c:val>
        </c:ser>
        <c:ser>
          <c:idx val="2"/>
          <c:order val="2"/>
          <c:tx>
            <c:strRef>
              <c:f>Probability!#REF!</c:f>
              <c:strCache>
                <c:ptCount val="1"/>
                <c:pt idx="0">
                  <c:v>#REF!</c:v>
                </c:pt>
              </c:strCache>
            </c:strRef>
          </c:tx>
          <c:spPr>
            <a:pattFill prst="dkHorz">
              <a:fgClr>
                <a:srgbClr val="000000"/>
              </a:fgClr>
              <a:bgClr>
                <a:srgbClr val="FFFFFF"/>
              </a:bgClr>
            </a:pattFill>
            <a:ln w="12700">
              <a:solidFill>
                <a:srgbClr val="000000"/>
              </a:solidFill>
              <a:prstDash val="solid"/>
            </a:ln>
          </c:spPr>
          <c:cat>
            <c:numRef>
              <c:f>Probability!#REF!</c:f>
              <c:numCache>
                <c:formatCode>General</c:formatCode>
                <c:ptCount val="1"/>
                <c:pt idx="0">
                  <c:v>1</c:v>
                </c:pt>
              </c:numCache>
            </c:numRef>
          </c:cat>
          <c:val>
            <c:numRef>
              <c:f>Probability!#REF!</c:f>
              <c:numCache>
                <c:formatCode>General</c:formatCode>
                <c:ptCount val="1"/>
                <c:pt idx="0">
                  <c:v>1</c:v>
                </c:pt>
              </c:numCache>
            </c:numRef>
          </c:val>
        </c:ser>
        <c:ser>
          <c:idx val="3"/>
          <c:order val="3"/>
          <c:tx>
            <c:strRef>
              <c:f>Probability!#REF!</c:f>
              <c:strCache>
                <c:ptCount val="1"/>
                <c:pt idx="0">
                  <c:v>#REF!</c:v>
                </c:pt>
              </c:strCache>
            </c:strRef>
          </c:tx>
          <c:spPr>
            <a:pattFill prst="dkVert">
              <a:fgClr>
                <a:srgbClr val="000000"/>
              </a:fgClr>
              <a:bgClr>
                <a:srgbClr val="FFFFFF"/>
              </a:bgClr>
            </a:pattFill>
            <a:ln w="12700">
              <a:solidFill>
                <a:srgbClr val="000000"/>
              </a:solidFill>
              <a:prstDash val="solid"/>
            </a:ln>
          </c:spPr>
          <c:cat>
            <c:numRef>
              <c:f>Probability!#REF!</c:f>
              <c:numCache>
                <c:formatCode>General</c:formatCode>
                <c:ptCount val="1"/>
                <c:pt idx="0">
                  <c:v>1</c:v>
                </c:pt>
              </c:numCache>
            </c:numRef>
          </c:cat>
          <c:val>
            <c:numRef>
              <c:f>Probability!#REF!</c:f>
              <c:numCache>
                <c:formatCode>General</c:formatCode>
                <c:ptCount val="1"/>
                <c:pt idx="0">
                  <c:v>1</c:v>
                </c:pt>
              </c:numCache>
            </c:numRef>
          </c:val>
        </c:ser>
        <c:ser>
          <c:idx val="4"/>
          <c:order val="4"/>
          <c:tx>
            <c:strRef>
              <c:f>Probability!#REF!</c:f>
              <c:strCache>
                <c:ptCount val="1"/>
                <c:pt idx="0">
                  <c:v>#REF!</c:v>
                </c:pt>
              </c:strCache>
            </c:strRef>
          </c:tx>
          <c:spPr>
            <a:pattFill prst="smGrid">
              <a:fgClr>
                <a:srgbClr val="000000"/>
              </a:fgClr>
              <a:bgClr>
                <a:srgbClr val="FFFFFF"/>
              </a:bgClr>
            </a:pattFill>
            <a:ln w="12700">
              <a:solidFill>
                <a:srgbClr val="000000"/>
              </a:solidFill>
              <a:prstDash val="solid"/>
            </a:ln>
          </c:spPr>
          <c:cat>
            <c:numRef>
              <c:f>Probability!#REF!</c:f>
              <c:numCache>
                <c:formatCode>General</c:formatCode>
                <c:ptCount val="1"/>
                <c:pt idx="0">
                  <c:v>1</c:v>
                </c:pt>
              </c:numCache>
            </c:numRef>
          </c:cat>
          <c:val>
            <c:numRef>
              <c:f>Probability!#REF!</c:f>
              <c:numCache>
                <c:formatCode>General</c:formatCode>
                <c:ptCount val="1"/>
                <c:pt idx="0">
                  <c:v>1</c:v>
                </c:pt>
              </c:numCache>
            </c:numRef>
          </c:val>
        </c:ser>
        <c:axId val="79761792"/>
        <c:axId val="79763328"/>
      </c:barChart>
      <c:catAx>
        <c:axId val="79761792"/>
        <c:scaling>
          <c:orientation val="minMax"/>
        </c:scaling>
        <c:axPos val="b"/>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9763328"/>
        <c:crosses val="autoZero"/>
        <c:auto val="1"/>
        <c:lblAlgn val="ctr"/>
        <c:lblOffset val="100"/>
        <c:tickLblSkip val="1"/>
        <c:tickMarkSkip val="1"/>
      </c:catAx>
      <c:valAx>
        <c:axId val="79763328"/>
        <c:scaling>
          <c:orientation val="minMax"/>
        </c:scaling>
        <c:axPos val="l"/>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9761792"/>
        <c:crosses val="autoZero"/>
        <c:crossBetween val="between"/>
      </c:valAx>
      <c:spPr>
        <a:noFill/>
        <a:ln w="25400">
          <a:noFill/>
        </a:ln>
      </c:spPr>
    </c:plotArea>
    <c:plotVisOnly val="1"/>
    <c:dispBlanksAs val="gap"/>
  </c:chart>
  <c:spPr>
    <a:no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0"/>
          <c:order val="0"/>
          <c:tx>
            <c:strRef>
              <c:f>Probability!#REF!</c:f>
              <c:strCache>
                <c:ptCount val="1"/>
                <c:pt idx="0">
                  <c:v>#REF!</c:v>
                </c:pt>
              </c:strCache>
            </c:strRef>
          </c:tx>
          <c:spPr>
            <a:solidFill>
              <a:srgbClr val="FFFFFF"/>
            </a:solidFill>
            <a:ln w="12700">
              <a:solidFill>
                <a:srgbClr val="000000"/>
              </a:solidFill>
              <a:prstDash val="solid"/>
            </a:ln>
          </c:spPr>
          <c:cat>
            <c:numRef>
              <c:f>Probability!#REF!</c:f>
              <c:numCache>
                <c:formatCode>General</c:formatCode>
                <c:ptCount val="1"/>
                <c:pt idx="0">
                  <c:v>1</c:v>
                </c:pt>
              </c:numCache>
            </c:numRef>
          </c:cat>
          <c:val>
            <c:numRef>
              <c:f>Probability!#REF!</c:f>
              <c:numCache>
                <c:formatCode>General</c:formatCode>
                <c:ptCount val="1"/>
                <c:pt idx="0">
                  <c:v>1</c:v>
                </c:pt>
              </c:numCache>
            </c:numRef>
          </c:val>
        </c:ser>
        <c:ser>
          <c:idx val="1"/>
          <c:order val="1"/>
          <c:tx>
            <c:strRef>
              <c:f>Probability!#REF!</c:f>
              <c:strCache>
                <c:ptCount val="1"/>
                <c:pt idx="0">
                  <c:v>#REF!</c:v>
                </c:pt>
              </c:strCache>
            </c:strRef>
          </c:tx>
          <c:spPr>
            <a:solidFill>
              <a:srgbClr val="000000"/>
            </a:solidFill>
            <a:ln w="12700">
              <a:solidFill>
                <a:srgbClr val="000000"/>
              </a:solidFill>
              <a:prstDash val="solid"/>
            </a:ln>
          </c:spPr>
          <c:cat>
            <c:numRef>
              <c:f>Probability!#REF!</c:f>
              <c:numCache>
                <c:formatCode>General</c:formatCode>
                <c:ptCount val="1"/>
                <c:pt idx="0">
                  <c:v>1</c:v>
                </c:pt>
              </c:numCache>
            </c:numRef>
          </c:cat>
          <c:val>
            <c:numRef>
              <c:f>Probability!#REF!</c:f>
              <c:numCache>
                <c:formatCode>General</c:formatCode>
                <c:ptCount val="1"/>
                <c:pt idx="0">
                  <c:v>1</c:v>
                </c:pt>
              </c:numCache>
            </c:numRef>
          </c:val>
        </c:ser>
        <c:ser>
          <c:idx val="2"/>
          <c:order val="2"/>
          <c:tx>
            <c:strRef>
              <c:f>Probability!#REF!</c:f>
              <c:strCache>
                <c:ptCount val="1"/>
                <c:pt idx="0">
                  <c:v>#REF!</c:v>
                </c:pt>
              </c:strCache>
            </c:strRef>
          </c:tx>
          <c:spPr>
            <a:pattFill prst="dkHorz">
              <a:fgClr>
                <a:srgbClr val="000000"/>
              </a:fgClr>
              <a:bgClr>
                <a:srgbClr val="FFFFFF"/>
              </a:bgClr>
            </a:pattFill>
            <a:ln w="12700">
              <a:solidFill>
                <a:srgbClr val="000000"/>
              </a:solidFill>
              <a:prstDash val="solid"/>
            </a:ln>
          </c:spPr>
          <c:cat>
            <c:numRef>
              <c:f>Probability!#REF!</c:f>
              <c:numCache>
                <c:formatCode>General</c:formatCode>
                <c:ptCount val="1"/>
                <c:pt idx="0">
                  <c:v>1</c:v>
                </c:pt>
              </c:numCache>
            </c:numRef>
          </c:cat>
          <c:val>
            <c:numRef>
              <c:f>Probability!#REF!</c:f>
              <c:numCache>
                <c:formatCode>General</c:formatCode>
                <c:ptCount val="1"/>
                <c:pt idx="0">
                  <c:v>1</c:v>
                </c:pt>
              </c:numCache>
            </c:numRef>
          </c:val>
        </c:ser>
        <c:ser>
          <c:idx val="3"/>
          <c:order val="3"/>
          <c:tx>
            <c:strRef>
              <c:f>Probability!#REF!</c:f>
              <c:strCache>
                <c:ptCount val="1"/>
                <c:pt idx="0">
                  <c:v>#REF!</c:v>
                </c:pt>
              </c:strCache>
            </c:strRef>
          </c:tx>
          <c:spPr>
            <a:pattFill prst="dkVert">
              <a:fgClr>
                <a:srgbClr val="000000"/>
              </a:fgClr>
              <a:bgClr>
                <a:srgbClr val="FFFFFF"/>
              </a:bgClr>
            </a:pattFill>
            <a:ln w="12700">
              <a:solidFill>
                <a:srgbClr val="000000"/>
              </a:solidFill>
              <a:prstDash val="solid"/>
            </a:ln>
          </c:spPr>
          <c:cat>
            <c:numRef>
              <c:f>Probability!#REF!</c:f>
              <c:numCache>
                <c:formatCode>General</c:formatCode>
                <c:ptCount val="1"/>
                <c:pt idx="0">
                  <c:v>1</c:v>
                </c:pt>
              </c:numCache>
            </c:numRef>
          </c:cat>
          <c:val>
            <c:numRef>
              <c:f>Probability!#REF!</c:f>
              <c:numCache>
                <c:formatCode>General</c:formatCode>
                <c:ptCount val="1"/>
                <c:pt idx="0">
                  <c:v>1</c:v>
                </c:pt>
              </c:numCache>
            </c:numRef>
          </c:val>
        </c:ser>
        <c:ser>
          <c:idx val="4"/>
          <c:order val="4"/>
          <c:tx>
            <c:strRef>
              <c:f>Probability!#REF!</c:f>
              <c:strCache>
                <c:ptCount val="1"/>
                <c:pt idx="0">
                  <c:v>#REF!</c:v>
                </c:pt>
              </c:strCache>
            </c:strRef>
          </c:tx>
          <c:spPr>
            <a:pattFill prst="smGrid">
              <a:fgClr>
                <a:srgbClr val="000000"/>
              </a:fgClr>
              <a:bgClr>
                <a:srgbClr val="FFFFFF"/>
              </a:bgClr>
            </a:pattFill>
            <a:ln w="12700">
              <a:solidFill>
                <a:srgbClr val="000000"/>
              </a:solidFill>
              <a:prstDash val="solid"/>
            </a:ln>
          </c:spPr>
          <c:cat>
            <c:numRef>
              <c:f>Probability!#REF!</c:f>
              <c:numCache>
                <c:formatCode>General</c:formatCode>
                <c:ptCount val="1"/>
                <c:pt idx="0">
                  <c:v>1</c:v>
                </c:pt>
              </c:numCache>
            </c:numRef>
          </c:cat>
          <c:val>
            <c:numRef>
              <c:f>Probability!#REF!</c:f>
              <c:numCache>
                <c:formatCode>General</c:formatCode>
                <c:ptCount val="1"/>
                <c:pt idx="0">
                  <c:v>1</c:v>
                </c:pt>
              </c:numCache>
            </c:numRef>
          </c:val>
        </c:ser>
        <c:axId val="79814656"/>
        <c:axId val="79816192"/>
      </c:barChart>
      <c:catAx>
        <c:axId val="79814656"/>
        <c:scaling>
          <c:orientation val="minMax"/>
        </c:scaling>
        <c:axPos val="b"/>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9816192"/>
        <c:crosses val="autoZero"/>
        <c:auto val="1"/>
        <c:lblAlgn val="ctr"/>
        <c:lblOffset val="100"/>
        <c:tickLblSkip val="1"/>
        <c:tickMarkSkip val="1"/>
      </c:catAx>
      <c:valAx>
        <c:axId val="79816192"/>
        <c:scaling>
          <c:orientation val="minMax"/>
          <c:max val="1"/>
        </c:scaling>
        <c:axPos val="l"/>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9814656"/>
        <c:crosses val="autoZero"/>
        <c:crossBetween val="between"/>
      </c:valAx>
      <c:spPr>
        <a:noFill/>
        <a:ln w="25400">
          <a:noFill/>
        </a:ln>
      </c:spPr>
    </c:plotArea>
    <c:plotVisOnly val="1"/>
    <c:dispBlanksAs val="gap"/>
  </c:chart>
  <c:spPr>
    <a:no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0"/>
          <c:order val="0"/>
          <c:tx>
            <c:strRef>
              <c:f>Probability!#REF!</c:f>
              <c:strCache>
                <c:ptCount val="1"/>
                <c:pt idx="0">
                  <c:v>#REF!</c:v>
                </c:pt>
              </c:strCache>
            </c:strRef>
          </c:tx>
          <c:spPr>
            <a:solidFill>
              <a:srgbClr val="FFFFFF"/>
            </a:solidFill>
            <a:ln w="12700">
              <a:solidFill>
                <a:srgbClr val="000000"/>
              </a:solidFill>
              <a:prstDash val="solid"/>
            </a:ln>
          </c:spPr>
          <c:cat>
            <c:numRef>
              <c:f>Probability!#REF!</c:f>
              <c:numCache>
                <c:formatCode>General</c:formatCode>
                <c:ptCount val="1"/>
                <c:pt idx="0">
                  <c:v>1</c:v>
                </c:pt>
              </c:numCache>
            </c:numRef>
          </c:cat>
          <c:val>
            <c:numRef>
              <c:f>Probability!#REF!</c:f>
              <c:numCache>
                <c:formatCode>General</c:formatCode>
                <c:ptCount val="1"/>
                <c:pt idx="0">
                  <c:v>1</c:v>
                </c:pt>
              </c:numCache>
            </c:numRef>
          </c:val>
        </c:ser>
        <c:ser>
          <c:idx val="1"/>
          <c:order val="1"/>
          <c:tx>
            <c:strRef>
              <c:f>Probability!#REF!</c:f>
              <c:strCache>
                <c:ptCount val="1"/>
                <c:pt idx="0">
                  <c:v>#REF!</c:v>
                </c:pt>
              </c:strCache>
            </c:strRef>
          </c:tx>
          <c:spPr>
            <a:solidFill>
              <a:srgbClr val="000000"/>
            </a:solidFill>
            <a:ln w="12700">
              <a:solidFill>
                <a:srgbClr val="000000"/>
              </a:solidFill>
              <a:prstDash val="solid"/>
            </a:ln>
          </c:spPr>
          <c:cat>
            <c:numRef>
              <c:f>Probability!#REF!</c:f>
              <c:numCache>
                <c:formatCode>General</c:formatCode>
                <c:ptCount val="1"/>
                <c:pt idx="0">
                  <c:v>1</c:v>
                </c:pt>
              </c:numCache>
            </c:numRef>
          </c:cat>
          <c:val>
            <c:numRef>
              <c:f>Probability!#REF!</c:f>
              <c:numCache>
                <c:formatCode>General</c:formatCode>
                <c:ptCount val="1"/>
                <c:pt idx="0">
                  <c:v>1</c:v>
                </c:pt>
              </c:numCache>
            </c:numRef>
          </c:val>
        </c:ser>
        <c:ser>
          <c:idx val="2"/>
          <c:order val="2"/>
          <c:tx>
            <c:strRef>
              <c:f>Probability!#REF!</c:f>
              <c:strCache>
                <c:ptCount val="1"/>
                <c:pt idx="0">
                  <c:v>#REF!</c:v>
                </c:pt>
              </c:strCache>
            </c:strRef>
          </c:tx>
          <c:spPr>
            <a:pattFill prst="dkHorz">
              <a:fgClr>
                <a:srgbClr val="000000"/>
              </a:fgClr>
              <a:bgClr>
                <a:srgbClr val="FFFFFF"/>
              </a:bgClr>
            </a:pattFill>
            <a:ln w="12700">
              <a:solidFill>
                <a:srgbClr val="000000"/>
              </a:solidFill>
              <a:prstDash val="solid"/>
            </a:ln>
          </c:spPr>
          <c:cat>
            <c:numRef>
              <c:f>Probability!#REF!</c:f>
              <c:numCache>
                <c:formatCode>General</c:formatCode>
                <c:ptCount val="1"/>
                <c:pt idx="0">
                  <c:v>1</c:v>
                </c:pt>
              </c:numCache>
            </c:numRef>
          </c:cat>
          <c:val>
            <c:numRef>
              <c:f>Probability!#REF!</c:f>
              <c:numCache>
                <c:formatCode>General</c:formatCode>
                <c:ptCount val="1"/>
                <c:pt idx="0">
                  <c:v>1</c:v>
                </c:pt>
              </c:numCache>
            </c:numRef>
          </c:val>
        </c:ser>
        <c:ser>
          <c:idx val="3"/>
          <c:order val="3"/>
          <c:tx>
            <c:strRef>
              <c:f>Probability!#REF!</c:f>
              <c:strCache>
                <c:ptCount val="1"/>
                <c:pt idx="0">
                  <c:v>#REF!</c:v>
                </c:pt>
              </c:strCache>
            </c:strRef>
          </c:tx>
          <c:spPr>
            <a:pattFill prst="dkVert">
              <a:fgClr>
                <a:srgbClr val="000000"/>
              </a:fgClr>
              <a:bgClr>
                <a:srgbClr val="FFFFFF"/>
              </a:bgClr>
            </a:pattFill>
            <a:ln w="12700">
              <a:solidFill>
                <a:srgbClr val="000000"/>
              </a:solidFill>
              <a:prstDash val="solid"/>
            </a:ln>
          </c:spPr>
          <c:cat>
            <c:numRef>
              <c:f>Probability!#REF!</c:f>
              <c:numCache>
                <c:formatCode>General</c:formatCode>
                <c:ptCount val="1"/>
                <c:pt idx="0">
                  <c:v>1</c:v>
                </c:pt>
              </c:numCache>
            </c:numRef>
          </c:cat>
          <c:val>
            <c:numRef>
              <c:f>Probability!#REF!</c:f>
              <c:numCache>
                <c:formatCode>General</c:formatCode>
                <c:ptCount val="1"/>
                <c:pt idx="0">
                  <c:v>1</c:v>
                </c:pt>
              </c:numCache>
            </c:numRef>
          </c:val>
        </c:ser>
        <c:ser>
          <c:idx val="4"/>
          <c:order val="4"/>
          <c:tx>
            <c:strRef>
              <c:f>Probability!#REF!</c:f>
              <c:strCache>
                <c:ptCount val="1"/>
                <c:pt idx="0">
                  <c:v>#REF!</c:v>
                </c:pt>
              </c:strCache>
            </c:strRef>
          </c:tx>
          <c:spPr>
            <a:pattFill prst="smGrid">
              <a:fgClr>
                <a:srgbClr val="000000"/>
              </a:fgClr>
              <a:bgClr>
                <a:srgbClr val="FFFFFF"/>
              </a:bgClr>
            </a:pattFill>
            <a:ln w="12700">
              <a:solidFill>
                <a:srgbClr val="000000"/>
              </a:solidFill>
              <a:prstDash val="solid"/>
            </a:ln>
          </c:spPr>
          <c:cat>
            <c:numRef>
              <c:f>Probability!#REF!</c:f>
              <c:numCache>
                <c:formatCode>General</c:formatCode>
                <c:ptCount val="1"/>
                <c:pt idx="0">
                  <c:v>1</c:v>
                </c:pt>
              </c:numCache>
            </c:numRef>
          </c:cat>
          <c:val>
            <c:numRef>
              <c:f>Probability!#REF!</c:f>
              <c:numCache>
                <c:formatCode>General</c:formatCode>
                <c:ptCount val="1"/>
                <c:pt idx="0">
                  <c:v>1</c:v>
                </c:pt>
              </c:numCache>
            </c:numRef>
          </c:val>
        </c:ser>
        <c:axId val="79907840"/>
        <c:axId val="79926016"/>
      </c:barChart>
      <c:catAx>
        <c:axId val="79907840"/>
        <c:scaling>
          <c:orientation val="minMax"/>
        </c:scaling>
        <c:axPos val="b"/>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9926016"/>
        <c:crosses val="autoZero"/>
        <c:auto val="1"/>
        <c:lblAlgn val="ctr"/>
        <c:lblOffset val="100"/>
        <c:tickLblSkip val="1"/>
        <c:tickMarkSkip val="1"/>
      </c:catAx>
      <c:valAx>
        <c:axId val="79926016"/>
        <c:scaling>
          <c:orientation val="minMax"/>
          <c:max val="1"/>
        </c:scaling>
        <c:axPos val="l"/>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9907840"/>
        <c:crosses val="autoZero"/>
        <c:crossBetween val="between"/>
      </c:valAx>
      <c:spPr>
        <a:noFill/>
        <a:ln w="25400">
          <a:noFill/>
        </a:ln>
      </c:spPr>
    </c:plotArea>
    <c:plotVisOnly val="1"/>
    <c:dispBlanksAs val="gap"/>
  </c:chart>
  <c:spPr>
    <a:no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Chart3">
    <tabColor indexed="26"/>
  </sheetPr>
  <sheetViews>
    <sheetView zoomScale="88" workbookViewId="0"/>
  </sheetViews>
  <pageMargins left="0.75" right="0.75" top="1" bottom="1" header="0.5" footer="0.5"/>
  <pageSetup orientation="landscape" verticalDpi="1200" r:id="rId1"/>
  <headerFooter alignWithMargins="0"/>
  <drawing r:id="rId2"/>
</chartsheet>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0</xdr:colOff>
      <xdr:row>0</xdr:row>
      <xdr:rowOff>683741</xdr:rowOff>
    </xdr:from>
    <xdr:to>
      <xdr:col>17</xdr:col>
      <xdr:colOff>16476</xdr:colOff>
      <xdr:row>4</xdr:row>
      <xdr:rowOff>8238</xdr:rowOff>
    </xdr:to>
    <xdr:sp macro="" textlink="">
      <xdr:nvSpPr>
        <xdr:cNvPr id="107526" name="AutoShape 12"/>
        <xdr:cNvSpPr>
          <a:spLocks noChangeArrowheads="1"/>
        </xdr:cNvSpPr>
      </xdr:nvSpPr>
      <xdr:spPr bwMode="auto">
        <a:xfrm>
          <a:off x="5741773" y="683741"/>
          <a:ext cx="3171568" cy="691978"/>
        </a:xfrm>
        <a:prstGeom prst="leftRightArrow">
          <a:avLst>
            <a:gd name="adj1" fmla="val 50722"/>
            <a:gd name="adj2" fmla="val 37770"/>
          </a:avLst>
        </a:prstGeom>
        <a:solidFill>
          <a:srgbClr val="9999FF">
            <a:alpha val="0"/>
          </a:srgbClr>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469557</xdr:colOff>
      <xdr:row>0</xdr:row>
      <xdr:rowOff>387178</xdr:rowOff>
    </xdr:from>
    <xdr:to>
      <xdr:col>22</xdr:col>
      <xdr:colOff>313038</xdr:colOff>
      <xdr:row>3</xdr:row>
      <xdr:rowOff>156519</xdr:rowOff>
    </xdr:to>
    <xdr:sp macro="" textlink="">
      <xdr:nvSpPr>
        <xdr:cNvPr id="24619" name="AutoShape 12"/>
        <xdr:cNvSpPr>
          <a:spLocks noChangeArrowheads="1"/>
        </xdr:cNvSpPr>
      </xdr:nvSpPr>
      <xdr:spPr bwMode="auto">
        <a:xfrm>
          <a:off x="8946292" y="387178"/>
          <a:ext cx="3764692" cy="659027"/>
        </a:xfrm>
        <a:prstGeom prst="leftRightArrow">
          <a:avLst>
            <a:gd name="adj1" fmla="val 50722"/>
            <a:gd name="adj2" fmla="val 47075"/>
          </a:avLst>
        </a:prstGeom>
        <a:solidFill>
          <a:srgbClr val="9999FF">
            <a:alpha val="0"/>
          </a:srgbClr>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absoluteAnchor>
    <xdr:pos x="0" y="0"/>
    <xdr:ext cx="8575589" cy="58159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0.737</cdr:x>
      <cdr:y>0.14</cdr:y>
    </cdr:from>
    <cdr:to>
      <cdr:x>0.747</cdr:x>
      <cdr:y>0.17775</cdr:y>
    </cdr:to>
    <cdr:sp macro="" textlink="">
      <cdr:nvSpPr>
        <cdr:cNvPr id="1025" name="Text Box 1"/>
        <cdr:cNvSpPr txBox="1">
          <a:spLocks xmlns:a="http://schemas.openxmlformats.org/drawingml/2006/main" noChangeArrowheads="1"/>
        </cdr:cNvSpPr>
      </cdr:nvSpPr>
      <cdr:spPr bwMode="auto">
        <a:xfrm xmlns:a="http://schemas.openxmlformats.org/drawingml/2006/main">
          <a:off x="6324952" y="814769"/>
          <a:ext cx="85821" cy="219696"/>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userShapes>
</file>

<file path=xl/drawings/drawing5.xml><?xml version="1.0" encoding="utf-8"?>
<xdr:wsDr xmlns:xdr="http://schemas.openxmlformats.org/drawingml/2006/spreadsheetDrawing" xmlns:a="http://schemas.openxmlformats.org/drawingml/2006/main">
  <xdr:twoCellAnchor>
    <xdr:from>
      <xdr:col>25</xdr:col>
      <xdr:colOff>0</xdr:colOff>
      <xdr:row>28</xdr:row>
      <xdr:rowOff>8238</xdr:rowOff>
    </xdr:from>
    <xdr:to>
      <xdr:col>25</xdr:col>
      <xdr:colOff>0</xdr:colOff>
      <xdr:row>44</xdr:row>
      <xdr:rowOff>65903</xdr:rowOff>
    </xdr:to>
    <xdr:graphicFrame macro="">
      <xdr:nvGraphicFramePr>
        <xdr:cNvPr id="287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0</xdr:colOff>
      <xdr:row>28</xdr:row>
      <xdr:rowOff>8238</xdr:rowOff>
    </xdr:from>
    <xdr:to>
      <xdr:col>25</xdr:col>
      <xdr:colOff>0</xdr:colOff>
      <xdr:row>44</xdr:row>
      <xdr:rowOff>65903</xdr:rowOff>
    </xdr:to>
    <xdr:graphicFrame macro="">
      <xdr:nvGraphicFramePr>
        <xdr:cNvPr id="287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0</xdr:colOff>
      <xdr:row>28</xdr:row>
      <xdr:rowOff>0</xdr:rowOff>
    </xdr:from>
    <xdr:to>
      <xdr:col>25</xdr:col>
      <xdr:colOff>0</xdr:colOff>
      <xdr:row>44</xdr:row>
      <xdr:rowOff>57665</xdr:rowOff>
    </xdr:to>
    <xdr:graphicFrame macro="">
      <xdr:nvGraphicFramePr>
        <xdr:cNvPr id="2875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0</xdr:colOff>
      <xdr:row>44</xdr:row>
      <xdr:rowOff>65903</xdr:rowOff>
    </xdr:from>
    <xdr:to>
      <xdr:col>25</xdr:col>
      <xdr:colOff>0</xdr:colOff>
      <xdr:row>60</xdr:row>
      <xdr:rowOff>123568</xdr:rowOff>
    </xdr:to>
    <xdr:graphicFrame macro="">
      <xdr:nvGraphicFramePr>
        <xdr:cNvPr id="287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0</xdr:colOff>
      <xdr:row>44</xdr:row>
      <xdr:rowOff>148281</xdr:rowOff>
    </xdr:from>
    <xdr:to>
      <xdr:col>25</xdr:col>
      <xdr:colOff>0</xdr:colOff>
      <xdr:row>61</xdr:row>
      <xdr:rowOff>49427</xdr:rowOff>
    </xdr:to>
    <xdr:graphicFrame macro="">
      <xdr:nvGraphicFramePr>
        <xdr:cNvPr id="287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50"/>
  </sheetPr>
  <dimension ref="A1:M13"/>
  <sheetViews>
    <sheetView showGridLines="0" tabSelected="1" workbookViewId="0">
      <selection activeCell="B35" sqref="B35"/>
    </sheetView>
  </sheetViews>
  <sheetFormatPr defaultRowHeight="12.35"/>
  <cols>
    <col min="2" max="2" width="83.625" style="11" customWidth="1"/>
  </cols>
  <sheetData>
    <row r="1" spans="1:13" ht="13.65" thickBot="1">
      <c r="A1" s="95" t="s">
        <v>17</v>
      </c>
      <c r="B1" s="96"/>
      <c r="C1" s="12"/>
      <c r="D1" s="12"/>
      <c r="E1" s="12"/>
      <c r="F1" s="12"/>
      <c r="G1" s="12"/>
      <c r="H1" s="12"/>
      <c r="I1" s="12"/>
      <c r="J1" s="12"/>
      <c r="K1" s="12"/>
      <c r="L1" s="12"/>
      <c r="M1" s="12"/>
    </row>
    <row r="2" spans="1:13" ht="52.55" thickBot="1">
      <c r="A2" s="15" t="s">
        <v>14</v>
      </c>
      <c r="B2" s="16" t="s">
        <v>92</v>
      </c>
    </row>
    <row r="3" spans="1:13" ht="40.549999999999997" customHeight="1" thickBot="1">
      <c r="A3" s="17" t="s">
        <v>15</v>
      </c>
      <c r="B3" s="18" t="s">
        <v>93</v>
      </c>
    </row>
    <row r="4" spans="1:13" ht="40.549999999999997" customHeight="1" thickBot="1">
      <c r="A4" s="47" t="s">
        <v>16</v>
      </c>
      <c r="B4" s="46" t="s">
        <v>95</v>
      </c>
    </row>
    <row r="5" spans="1:13" ht="26.6" thickBot="1">
      <c r="A5" s="19" t="s">
        <v>38</v>
      </c>
      <c r="B5" s="20" t="s">
        <v>18</v>
      </c>
    </row>
    <row r="6" spans="1:13" ht="13">
      <c r="A6" s="13"/>
      <c r="B6" s="14"/>
    </row>
    <row r="7" spans="1:13" ht="13">
      <c r="A7" s="13"/>
      <c r="B7" s="14"/>
    </row>
    <row r="8" spans="1:13" ht="13">
      <c r="A8" s="13"/>
      <c r="B8" s="14"/>
    </row>
    <row r="9" spans="1:13" ht="16.25">
      <c r="A9" t="s">
        <v>22</v>
      </c>
      <c r="B9" s="38" t="s">
        <v>27</v>
      </c>
    </row>
    <row r="10" spans="1:13" ht="16.25">
      <c r="A10" t="s">
        <v>23</v>
      </c>
      <c r="B10" s="38" t="s">
        <v>28</v>
      </c>
    </row>
    <row r="11" spans="1:13" ht="16.25">
      <c r="A11" t="s">
        <v>24</v>
      </c>
      <c r="B11" s="39" t="s">
        <v>29</v>
      </c>
    </row>
    <row r="12" spans="1:13" ht="16.25">
      <c r="A12" t="s">
        <v>25</v>
      </c>
      <c r="B12" s="38" t="s">
        <v>30</v>
      </c>
    </row>
    <row r="13" spans="1:13" ht="16.25">
      <c r="A13" t="s">
        <v>26</v>
      </c>
      <c r="B13" s="38" t="s">
        <v>31</v>
      </c>
    </row>
  </sheetData>
  <sheetProtection password="ED15" sheet="1" objects="1" scenarios="1" selectLockedCells="1" selectUnlockedCells="1"/>
  <mergeCells count="1">
    <mergeCell ref="A1:B1"/>
  </mergeCells>
  <phoneticPr fontId="3" type="noConversion"/>
  <pageMargins left="0.75" right="0.75" top="1" bottom="1" header="0.5" footer="0.5"/>
  <pageSetup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indexed="12"/>
  </sheetPr>
  <dimension ref="A1:H30"/>
  <sheetViews>
    <sheetView showGridLines="0" zoomScaleNormal="100" zoomScaleSheetLayoutView="90" workbookViewId="0">
      <selection activeCell="C5" sqref="C5"/>
    </sheetView>
  </sheetViews>
  <sheetFormatPr defaultColWidth="9.125" defaultRowHeight="12.35"/>
  <cols>
    <col min="1" max="1" width="12.625" style="28" bestFit="1" customWidth="1"/>
    <col min="2" max="2" width="9.125" style="25"/>
    <col min="3" max="3" width="27.875" style="25" customWidth="1"/>
    <col min="4" max="4" width="9.125" style="25"/>
    <col min="5" max="16384" width="9.125" style="28"/>
  </cols>
  <sheetData>
    <row r="1" spans="1:8" ht="43.5" customHeight="1" thickBot="1">
      <c r="A1" s="82" t="s">
        <v>2</v>
      </c>
      <c r="B1" s="83" t="s">
        <v>0</v>
      </c>
      <c r="C1" s="65" t="s">
        <v>32</v>
      </c>
      <c r="D1" s="65" t="s">
        <v>40</v>
      </c>
      <c r="E1" s="67"/>
      <c r="F1" s="67"/>
      <c r="G1" s="27"/>
      <c r="H1" s="27"/>
    </row>
    <row r="2" spans="1:8" ht="13.5" customHeight="1" thickBot="1">
      <c r="A2" s="84"/>
      <c r="B2" s="85">
        <v>400</v>
      </c>
      <c r="C2" s="81" t="s">
        <v>46</v>
      </c>
      <c r="D2" s="81">
        <v>6</v>
      </c>
      <c r="E2" s="37"/>
      <c r="F2" s="37"/>
    </row>
    <row r="3" spans="1:8" ht="13">
      <c r="A3" s="84"/>
      <c r="B3" s="85">
        <v>300</v>
      </c>
      <c r="C3" s="69"/>
      <c r="D3" s="69"/>
      <c r="E3" s="37"/>
      <c r="F3" s="37"/>
    </row>
    <row r="4" spans="1:8" ht="13">
      <c r="A4" s="84"/>
      <c r="B4" s="85">
        <v>500</v>
      </c>
      <c r="C4" s="69"/>
      <c r="D4" s="69"/>
      <c r="E4" s="37"/>
      <c r="F4" s="37"/>
    </row>
    <row r="5" spans="1:8" ht="13">
      <c r="A5" s="84"/>
      <c r="B5" s="85">
        <v>400</v>
      </c>
      <c r="C5" s="69"/>
      <c r="D5" s="69"/>
      <c r="E5" s="37"/>
      <c r="F5" s="37"/>
    </row>
    <row r="6" spans="1:8" ht="13">
      <c r="A6" s="84"/>
      <c r="B6" s="85">
        <v>300</v>
      </c>
      <c r="C6" s="69"/>
      <c r="D6" s="69"/>
      <c r="E6" s="37"/>
      <c r="F6" s="37"/>
    </row>
    <row r="7" spans="1:8" ht="13">
      <c r="A7" s="84"/>
      <c r="B7" s="85">
        <v>700</v>
      </c>
      <c r="C7" s="69"/>
      <c r="D7" s="69"/>
      <c r="E7" s="37"/>
      <c r="F7" s="37"/>
    </row>
    <row r="8" spans="1:8" ht="13">
      <c r="A8" s="84"/>
      <c r="B8" s="85">
        <v>400</v>
      </c>
      <c r="C8" s="69"/>
      <c r="D8" s="69"/>
      <c r="E8" s="37"/>
      <c r="F8" s="37"/>
    </row>
    <row r="9" spans="1:8" ht="13">
      <c r="A9" s="84"/>
      <c r="B9" s="85">
        <v>300</v>
      </c>
      <c r="C9" s="69"/>
      <c r="D9" s="69"/>
      <c r="E9" s="37"/>
      <c r="F9" s="37"/>
    </row>
    <row r="10" spans="1:8" ht="15.1" customHeight="1">
      <c r="A10" s="84"/>
      <c r="B10" s="85">
        <v>500</v>
      </c>
      <c r="C10" s="69"/>
      <c r="D10" s="69"/>
      <c r="E10" s="37"/>
      <c r="F10" s="37"/>
    </row>
    <row r="11" spans="1:8" ht="13">
      <c r="A11" s="84"/>
      <c r="B11" s="85">
        <v>400</v>
      </c>
      <c r="C11" s="69"/>
      <c r="D11" s="69"/>
      <c r="E11" s="37"/>
      <c r="F11" s="37"/>
    </row>
    <row r="12" spans="1:8" ht="15.1" customHeight="1">
      <c r="A12" s="84"/>
      <c r="B12" s="85">
        <v>420</v>
      </c>
      <c r="C12" s="69"/>
      <c r="D12" s="69"/>
      <c r="E12" s="37"/>
      <c r="F12" s="37"/>
    </row>
    <row r="13" spans="1:8" ht="13">
      <c r="A13" s="84"/>
      <c r="B13" s="85">
        <v>400</v>
      </c>
      <c r="C13" s="69"/>
      <c r="D13" s="69"/>
      <c r="E13" s="37"/>
      <c r="F13" s="37"/>
    </row>
    <row r="14" spans="1:8" ht="13">
      <c r="A14" s="84"/>
      <c r="B14" s="85">
        <v>300</v>
      </c>
      <c r="C14" s="69"/>
      <c r="D14" s="69"/>
      <c r="E14" s="37"/>
      <c r="F14" s="37"/>
    </row>
    <row r="15" spans="1:8" ht="13">
      <c r="A15" s="84"/>
      <c r="B15" s="85">
        <v>500</v>
      </c>
      <c r="C15" s="69"/>
      <c r="D15" s="69"/>
      <c r="E15" s="37"/>
      <c r="F15" s="37"/>
    </row>
    <row r="16" spans="1:8" ht="12.85" customHeight="1">
      <c r="A16" s="84"/>
      <c r="B16" s="85">
        <v>400</v>
      </c>
      <c r="C16" s="69"/>
      <c r="D16" s="69"/>
      <c r="E16" s="37"/>
      <c r="F16" s="37"/>
    </row>
    <row r="17" spans="1:6" ht="13">
      <c r="A17" s="84"/>
      <c r="B17" s="85">
        <v>300</v>
      </c>
      <c r="C17" s="69"/>
      <c r="D17" s="69"/>
      <c r="E17" s="37"/>
      <c r="F17" s="37"/>
    </row>
    <row r="18" spans="1:6" ht="13">
      <c r="A18" s="84"/>
      <c r="B18" s="85">
        <v>500</v>
      </c>
      <c r="C18" s="69"/>
      <c r="D18" s="69"/>
      <c r="E18" s="37"/>
      <c r="F18" s="37"/>
    </row>
    <row r="19" spans="1:6" ht="13">
      <c r="A19" s="84"/>
      <c r="B19" s="85">
        <v>400</v>
      </c>
      <c r="C19" s="69"/>
      <c r="D19" s="69"/>
      <c r="E19" s="37"/>
      <c r="F19" s="37"/>
    </row>
    <row r="20" spans="1:6" ht="13">
      <c r="A20" s="84"/>
      <c r="B20" s="85">
        <v>300</v>
      </c>
      <c r="C20" s="69"/>
      <c r="D20" s="69"/>
      <c r="E20" s="37"/>
      <c r="F20" s="37"/>
    </row>
    <row r="21" spans="1:6" ht="13">
      <c r="A21" s="84"/>
      <c r="B21" s="85">
        <v>500</v>
      </c>
      <c r="C21" s="33"/>
      <c r="D21" s="33"/>
      <c r="E21" s="37"/>
      <c r="F21" s="37"/>
    </row>
    <row r="22" spans="1:6">
      <c r="A22" s="37"/>
      <c r="B22" s="37"/>
      <c r="C22" s="35"/>
      <c r="D22" s="35"/>
    </row>
    <row r="23" spans="1:6">
      <c r="B23"/>
    </row>
    <row r="24" spans="1:6" ht="12.85" customHeight="1">
      <c r="B24"/>
    </row>
    <row r="30" spans="1:6" ht="12.85" customHeight="1"/>
  </sheetData>
  <phoneticPr fontId="3" type="noConversion"/>
  <dataValidations xWindow="242" yWindow="169" count="2">
    <dataValidation type="list" errorStyle="information" allowBlank="1" showInputMessage="1" showErrorMessage="1" errorTitle="Select month" error="Please select the month of testing from the drop-down list" promptTitle="Month" prompt="Select the month of testing from the drop-down list" sqref="D2">
      <formula1>Month</formula1>
    </dataValidation>
    <dataValidation type="list" errorStyle="information" allowBlank="1" showInputMessage="1" showErrorMessage="1" errorTitle="Herd size" error="You must select appropriate herd size category from the list" promptTitle="Herd size" prompt="Please select your herd size category from the list" sqref="C2">
      <formula1>size</formula1>
    </dataValidation>
  </dataValidations>
  <pageMargins left="0.75" right="0.75" top="1" bottom="1" header="0.5" footer="0.5"/>
  <pageSetup orientation="portrait" horizontalDpi="300" verticalDpi="0" r:id="rId1"/>
  <headerFooter alignWithMargins="0"/>
</worksheet>
</file>

<file path=xl/worksheets/sheet3.xml><?xml version="1.0" encoding="utf-8"?>
<worksheet xmlns="http://schemas.openxmlformats.org/spreadsheetml/2006/main" xmlns:r="http://schemas.openxmlformats.org/officeDocument/2006/relationships">
  <sheetPr enableFormatConditionsCalculation="0">
    <tabColor indexed="54"/>
  </sheetPr>
  <dimension ref="A1:W84"/>
  <sheetViews>
    <sheetView showGridLines="0" zoomScaleNormal="100" zoomScaleSheetLayoutView="90" workbookViewId="0">
      <selection activeCell="J19" sqref="J19"/>
    </sheetView>
  </sheetViews>
  <sheetFormatPr defaultColWidth="9.125" defaultRowHeight="12.35"/>
  <cols>
    <col min="1" max="1" width="9.875" style="35" customWidth="1"/>
    <col min="2" max="2" width="14.625" style="35" customWidth="1"/>
    <col min="3" max="3" width="36.25" style="37" customWidth="1"/>
    <col min="4" max="4" width="16" style="37" customWidth="1"/>
    <col min="5" max="5" width="10.375" style="37" customWidth="1"/>
    <col min="6" max="6" width="4" style="28" customWidth="1"/>
    <col min="7" max="9" width="4" style="26" customWidth="1"/>
    <col min="10" max="16" width="4" style="28" customWidth="1"/>
    <col min="17" max="18" width="3.875" style="28" customWidth="1"/>
    <col min="19" max="16384" width="9.125" style="28"/>
  </cols>
  <sheetData>
    <row r="1" spans="1:23" ht="67.5" customHeight="1" thickBot="1">
      <c r="A1" s="89" t="s">
        <v>48</v>
      </c>
      <c r="B1" s="90" t="s">
        <v>94</v>
      </c>
      <c r="C1" s="90" t="s">
        <v>97</v>
      </c>
      <c r="D1" s="90" t="s">
        <v>96</v>
      </c>
      <c r="E1" s="44"/>
      <c r="F1" s="101" t="s">
        <v>104</v>
      </c>
      <c r="G1" s="101"/>
      <c r="H1" s="101"/>
      <c r="I1" s="101"/>
      <c r="J1" s="101"/>
      <c r="K1" s="101"/>
      <c r="L1" s="101"/>
      <c r="M1" s="101"/>
      <c r="N1" s="101"/>
      <c r="O1" s="101"/>
      <c r="P1" s="101"/>
      <c r="Q1" s="101"/>
      <c r="R1" s="67"/>
      <c r="S1" s="67"/>
      <c r="T1" s="67"/>
      <c r="U1" s="67"/>
      <c r="V1" s="27"/>
      <c r="W1" s="27"/>
    </row>
    <row r="2" spans="1:23" ht="13.5" customHeight="1" thickBot="1">
      <c r="A2" s="90">
        <v>100</v>
      </c>
      <c r="B2" s="91" t="str">
        <f>IF($B$11="","",IF('Chart calculations'!E12&lt;=0,"unachievable",'Chart calculations'!E12))</f>
        <v>unachievable</v>
      </c>
      <c r="C2" s="92">
        <f>Probability!D1463</f>
        <v>1</v>
      </c>
      <c r="D2" s="102">
        <f>Probability!L1463</f>
        <v>22</v>
      </c>
      <c r="E2" s="45" t="s">
        <v>33</v>
      </c>
      <c r="F2" s="35"/>
      <c r="G2" s="48" t="str">
        <f>benchmarking!C63</f>
        <v/>
      </c>
      <c r="H2" s="49" t="str">
        <f>benchmarking!D63</f>
        <v/>
      </c>
      <c r="I2" s="50" t="str">
        <f>benchmarking!E63</f>
        <v/>
      </c>
      <c r="J2" s="51" t="str">
        <f>benchmarking!F63</f>
        <v/>
      </c>
      <c r="K2" s="52" t="str">
        <f>benchmarking!G63</f>
        <v/>
      </c>
      <c r="L2" s="53" t="str">
        <f>benchmarking!H63</f>
        <v/>
      </c>
      <c r="M2" s="54" t="str">
        <f>benchmarking!I63</f>
        <v/>
      </c>
      <c r="N2" s="55" t="str">
        <f>benchmarking!J63</f>
        <v/>
      </c>
      <c r="O2" s="56" t="str">
        <f>benchmarking!K63</f>
        <v>X</v>
      </c>
      <c r="P2" s="57" t="str">
        <f>benchmarking!L63</f>
        <v/>
      </c>
      <c r="Q2" s="88"/>
      <c r="R2" s="88"/>
      <c r="S2" s="37"/>
      <c r="T2" s="37"/>
      <c r="U2" s="37"/>
    </row>
    <row r="3" spans="1:23" ht="13.65" thickBot="1">
      <c r="A3" s="90">
        <v>200</v>
      </c>
      <c r="B3" s="91" t="str">
        <f>IF($B$11="","",IF('Chart calculations'!E13&lt;=0,"unachievable",'Chart calculations'!E13))</f>
        <v>unachievable</v>
      </c>
      <c r="C3" s="92">
        <f>Probability!E1463</f>
        <v>1</v>
      </c>
      <c r="D3" s="103"/>
      <c r="E3" s="45" t="s">
        <v>34</v>
      </c>
      <c r="F3" s="58"/>
      <c r="G3" s="48" t="str">
        <f>benchmarking!C128</f>
        <v/>
      </c>
      <c r="H3" s="49" t="str">
        <f>benchmarking!D128</f>
        <v/>
      </c>
      <c r="I3" s="50" t="str">
        <f>benchmarking!E128</f>
        <v/>
      </c>
      <c r="J3" s="51" t="str">
        <f>benchmarking!F128</f>
        <v/>
      </c>
      <c r="K3" s="52" t="str">
        <f>benchmarking!G128</f>
        <v/>
      </c>
      <c r="L3" s="53" t="str">
        <f>benchmarking!H128</f>
        <v/>
      </c>
      <c r="M3" s="54" t="str">
        <f>benchmarking!I128</f>
        <v/>
      </c>
      <c r="N3" s="55" t="str">
        <f>benchmarking!J128</f>
        <v/>
      </c>
      <c r="O3" s="56" t="str">
        <f>benchmarking!K128</f>
        <v/>
      </c>
      <c r="P3" s="57" t="str">
        <f>benchmarking!L128</f>
        <v>X</v>
      </c>
      <c r="Q3" s="88"/>
      <c r="R3" s="88"/>
      <c r="S3" s="37"/>
      <c r="T3" s="37"/>
      <c r="U3" s="37"/>
    </row>
    <row r="4" spans="1:23" ht="13.65" thickBot="1">
      <c r="A4" s="90">
        <v>300</v>
      </c>
      <c r="B4" s="91" t="str">
        <f>IF($B$11="","",IF('Chart calculations'!E14&lt;=0,"unachievable",'Chart calculations'!E14))</f>
        <v>unachievable</v>
      </c>
      <c r="C4" s="92">
        <f>Probability!F1463</f>
        <v>1</v>
      </c>
      <c r="D4" s="103"/>
      <c r="E4" s="45" t="s">
        <v>105</v>
      </c>
      <c r="F4" s="58"/>
      <c r="G4" s="59"/>
      <c r="H4" s="59"/>
      <c r="I4" s="59"/>
      <c r="J4" s="60"/>
      <c r="K4" s="60"/>
      <c r="L4" s="60"/>
      <c r="M4" s="60"/>
      <c r="N4" s="37"/>
      <c r="O4" s="37"/>
      <c r="P4" s="37"/>
      <c r="Q4" s="37"/>
      <c r="R4" s="37"/>
      <c r="S4" s="37"/>
      <c r="T4" s="37"/>
      <c r="U4" s="37"/>
    </row>
    <row r="5" spans="1:23" ht="13.65" thickBot="1">
      <c r="A5" s="90">
        <v>400</v>
      </c>
      <c r="B5" s="91" t="str">
        <f>IF($B$11="","",IF('Chart calculations'!E15&lt;=0,"unachievable",'Chart calculations'!E15))</f>
        <v>unachievable</v>
      </c>
      <c r="C5" s="92">
        <f>Probability!G1463</f>
        <v>1</v>
      </c>
      <c r="D5" s="103"/>
      <c r="E5" s="45"/>
      <c r="F5" s="35"/>
      <c r="G5" s="59"/>
      <c r="H5" s="59"/>
      <c r="I5" s="59"/>
      <c r="J5" s="60"/>
      <c r="K5" s="60"/>
      <c r="L5" s="60"/>
      <c r="M5" s="60"/>
      <c r="N5" s="37"/>
      <c r="O5" s="37"/>
      <c r="P5" s="37"/>
      <c r="Q5" s="37"/>
      <c r="R5" s="37"/>
      <c r="S5" s="37"/>
      <c r="T5" s="37"/>
      <c r="U5" s="37"/>
    </row>
    <row r="6" spans="1:23" ht="13.65" thickBot="1">
      <c r="A6" s="90">
        <v>500</v>
      </c>
      <c r="B6" s="91">
        <f>IF($B$11="","",IF('Chart calculations'!E16&lt;=0,"unachievable",'Chart calculations'!E16))</f>
        <v>31.228070175438592</v>
      </c>
      <c r="C6" s="92">
        <f>Probability!H1463</f>
        <v>0.95454545454545459</v>
      </c>
      <c r="D6" s="103"/>
      <c r="E6" s="45"/>
      <c r="F6" s="61" t="s">
        <v>36</v>
      </c>
      <c r="G6" s="59"/>
      <c r="H6" s="59"/>
      <c r="I6" s="59"/>
      <c r="J6" s="60"/>
      <c r="K6" s="60"/>
      <c r="L6" s="60"/>
      <c r="M6" s="60"/>
      <c r="N6" s="37"/>
      <c r="O6" s="37"/>
      <c r="P6" s="37"/>
      <c r="Q6" s="62" t="s">
        <v>37</v>
      </c>
      <c r="R6" s="37"/>
      <c r="T6" s="37"/>
      <c r="U6" s="37"/>
    </row>
    <row r="7" spans="1:23" ht="13.65" thickBot="1">
      <c r="A7" s="90">
        <v>600</v>
      </c>
      <c r="B7" s="91">
        <f>IF($B$11="","",IF('Chart calculations'!E17&lt;=0,"unachievable",'Chart calculations'!E17))</f>
        <v>64.561403508771932</v>
      </c>
      <c r="C7" s="92">
        <f>Probability!I1463</f>
        <v>0.81818181818181823</v>
      </c>
      <c r="D7" s="103"/>
      <c r="E7" s="45"/>
      <c r="F7" s="35"/>
      <c r="G7" s="59"/>
      <c r="H7" s="59"/>
      <c r="I7" s="59"/>
      <c r="J7" s="60"/>
      <c r="K7" s="60"/>
      <c r="L7" s="60"/>
      <c r="M7" s="60"/>
      <c r="N7" s="37"/>
      <c r="O7" s="37"/>
      <c r="P7" s="37"/>
      <c r="Q7" s="37"/>
      <c r="R7" s="37"/>
      <c r="S7" s="37"/>
      <c r="T7" s="37"/>
      <c r="U7" s="37"/>
    </row>
    <row r="8" spans="1:23" ht="13.65" thickBot="1">
      <c r="A8" s="90">
        <v>700</v>
      </c>
      <c r="B8" s="91">
        <f>IF($B$11="","",IF('Chart calculations'!E18&lt;=0,"unachievable",'Chart calculations'!E18))</f>
        <v>97.89473684210526</v>
      </c>
      <c r="C8" s="92">
        <f>Probability!J1463</f>
        <v>0.45454545454545453</v>
      </c>
      <c r="D8" s="103"/>
      <c r="E8" s="45"/>
      <c r="F8" s="35"/>
      <c r="G8" s="59"/>
      <c r="H8" s="59"/>
      <c r="I8" s="59"/>
      <c r="J8" s="60"/>
      <c r="K8" s="60"/>
      <c r="L8" s="60"/>
      <c r="M8" s="60"/>
      <c r="N8" s="37"/>
      <c r="O8" s="37"/>
      <c r="P8" s="37"/>
      <c r="Q8" s="37"/>
      <c r="R8" s="37"/>
      <c r="S8" s="37"/>
      <c r="T8" s="37"/>
      <c r="U8" s="37"/>
    </row>
    <row r="9" spans="1:23" ht="13.65" thickBot="1">
      <c r="A9" s="90">
        <v>750</v>
      </c>
      <c r="B9" s="91">
        <f>IF($B$11="","",IF('Chart calculations'!E19&lt;=0,"unachievable",'Chart calculations'!E19))</f>
        <v>114.56140350877193</v>
      </c>
      <c r="C9" s="92">
        <f>Probability!K1463</f>
        <v>0.36363636363636365</v>
      </c>
      <c r="D9" s="104"/>
      <c r="E9" s="45"/>
      <c r="F9" s="35"/>
      <c r="G9" s="59"/>
      <c r="H9" s="59"/>
      <c r="I9" s="59"/>
      <c r="J9" s="60"/>
      <c r="K9" s="60"/>
      <c r="L9" s="60"/>
      <c r="M9" s="60"/>
      <c r="N9" s="37"/>
      <c r="O9" s="37"/>
      <c r="P9" s="37"/>
      <c r="Q9" s="37"/>
      <c r="R9" s="37"/>
      <c r="S9" s="37"/>
      <c r="T9" s="37"/>
      <c r="U9" s="37"/>
    </row>
    <row r="10" spans="1:23" ht="15.1" customHeight="1" thickBot="1">
      <c r="A10" s="33"/>
      <c r="B10" s="94" t="s">
        <v>12</v>
      </c>
      <c r="C10" s="35"/>
      <c r="D10" s="35"/>
      <c r="E10" s="35"/>
      <c r="F10" s="33"/>
      <c r="G10" s="33"/>
      <c r="H10" s="33"/>
      <c r="I10" s="59"/>
      <c r="J10" s="60"/>
      <c r="K10" s="60"/>
      <c r="L10" s="60"/>
      <c r="M10" s="60"/>
      <c r="N10" s="37"/>
      <c r="O10" s="37"/>
      <c r="P10" s="37"/>
      <c r="Q10" s="37"/>
      <c r="R10" s="37"/>
      <c r="S10" s="37"/>
      <c r="T10" s="37"/>
      <c r="U10" s="37"/>
    </row>
    <row r="11" spans="1:23" ht="13.65" thickBot="1">
      <c r="A11" s="33"/>
      <c r="B11" s="93">
        <f>IF('Chart calculations'!E4&lt;&gt;"",'Chart calculations'!E4,"")</f>
        <v>406.31578947368422</v>
      </c>
      <c r="C11" s="35"/>
      <c r="D11" s="35"/>
      <c r="E11" s="35"/>
      <c r="G11" s="59"/>
      <c r="H11" s="59"/>
      <c r="I11" s="59"/>
      <c r="J11" s="60"/>
      <c r="K11" s="60"/>
      <c r="L11" s="60"/>
      <c r="M11" s="60"/>
      <c r="N11" s="37"/>
      <c r="O11" s="37"/>
      <c r="P11" s="37"/>
      <c r="Q11" s="37"/>
      <c r="R11" s="37"/>
      <c r="S11" s="37"/>
      <c r="T11" s="37"/>
      <c r="U11" s="37"/>
    </row>
    <row r="12" spans="1:23" ht="28.55" customHeight="1" thickBot="1">
      <c r="A12" s="33"/>
      <c r="B12" s="94" t="s">
        <v>98</v>
      </c>
      <c r="C12" s="33"/>
      <c r="D12" s="33"/>
      <c r="E12" s="33"/>
      <c r="F12" s="35"/>
      <c r="G12" s="59"/>
      <c r="H12" s="59"/>
      <c r="I12" s="59"/>
      <c r="J12" s="60"/>
      <c r="K12" s="60"/>
      <c r="L12" s="60"/>
      <c r="M12" s="60"/>
      <c r="N12" s="37"/>
      <c r="O12" s="37"/>
      <c r="P12" s="37"/>
      <c r="Q12" s="37"/>
      <c r="R12" s="37"/>
      <c r="S12" s="37"/>
      <c r="T12" s="37"/>
      <c r="U12" s="37"/>
    </row>
    <row r="13" spans="1:23" ht="13.65" thickBot="1">
      <c r="A13" s="33"/>
      <c r="B13" s="93">
        <f>'Chart calculations'!E6</f>
        <v>127.84621127286303</v>
      </c>
      <c r="F13" s="35"/>
      <c r="G13" s="59"/>
      <c r="H13" s="59"/>
      <c r="I13" s="59"/>
      <c r="J13" s="60"/>
      <c r="K13" s="60"/>
      <c r="L13" s="60"/>
      <c r="M13" s="60"/>
      <c r="N13" s="37"/>
      <c r="O13" s="37"/>
      <c r="P13" s="37"/>
      <c r="Q13" s="37"/>
      <c r="R13" s="37"/>
      <c r="S13" s="37"/>
      <c r="T13" s="37"/>
      <c r="U13" s="37"/>
    </row>
    <row r="14" spans="1:23">
      <c r="A14" s="33"/>
      <c r="B14" s="33"/>
      <c r="C14" s="35"/>
      <c r="D14" s="35"/>
      <c r="E14" s="35"/>
      <c r="F14" s="35"/>
      <c r="G14" s="59"/>
      <c r="H14" s="59"/>
      <c r="I14" s="59"/>
      <c r="J14" s="60"/>
      <c r="K14" s="60"/>
      <c r="L14" s="60"/>
      <c r="M14" s="60"/>
      <c r="N14" s="37"/>
      <c r="O14" s="37"/>
      <c r="P14" s="37"/>
      <c r="Q14" s="37"/>
      <c r="R14" s="37"/>
      <c r="S14" s="37"/>
      <c r="T14" s="37"/>
      <c r="U14" s="37"/>
    </row>
    <row r="15" spans="1:23" ht="29.2" customHeight="1">
      <c r="A15" s="97" t="s">
        <v>99</v>
      </c>
      <c r="B15" s="98"/>
      <c r="C15" s="105"/>
      <c r="E15" s="35"/>
      <c r="F15" s="99" t="s">
        <v>101</v>
      </c>
      <c r="G15" s="100"/>
      <c r="H15" s="100"/>
      <c r="I15" s="100"/>
      <c r="J15" s="100"/>
      <c r="K15" s="100"/>
      <c r="L15" s="100"/>
      <c r="M15" s="100"/>
      <c r="N15" s="100"/>
      <c r="O15" s="100"/>
      <c r="P15" s="100"/>
      <c r="Q15" s="100"/>
      <c r="R15" s="100"/>
      <c r="S15" s="37"/>
      <c r="T15" s="37"/>
      <c r="U15" s="37"/>
    </row>
    <row r="16" spans="1:23" ht="35.200000000000003" customHeight="1">
      <c r="B16" s="87" t="str">
        <f>B5</f>
        <v>unachievable</v>
      </c>
      <c r="F16" s="99" t="s">
        <v>102</v>
      </c>
      <c r="G16" s="100"/>
      <c r="H16" s="100"/>
      <c r="I16" s="100"/>
      <c r="J16" s="100"/>
      <c r="K16" s="100"/>
      <c r="L16" s="100"/>
      <c r="M16" s="100"/>
      <c r="N16" s="100"/>
      <c r="O16" s="100"/>
      <c r="P16" s="100"/>
      <c r="Q16" s="100"/>
      <c r="R16" s="100"/>
      <c r="S16" s="37"/>
      <c r="T16" s="37"/>
      <c r="U16" s="37"/>
    </row>
    <row r="17" spans="1:21" ht="49.5" customHeight="1">
      <c r="A17" s="97" t="s">
        <v>100</v>
      </c>
      <c r="B17" s="98"/>
      <c r="C17" s="98"/>
      <c r="D17" s="35"/>
      <c r="F17" s="99" t="s">
        <v>103</v>
      </c>
      <c r="G17" s="100"/>
      <c r="H17" s="100"/>
      <c r="I17" s="100"/>
      <c r="J17" s="100"/>
      <c r="K17" s="100"/>
      <c r="L17" s="100"/>
      <c r="M17" s="100"/>
      <c r="N17" s="100"/>
      <c r="O17" s="100"/>
      <c r="P17" s="100"/>
      <c r="Q17" s="100"/>
      <c r="R17" s="100"/>
      <c r="S17" s="37"/>
      <c r="T17" s="37"/>
      <c r="U17" s="37"/>
    </row>
    <row r="18" spans="1:21">
      <c r="F18" s="37"/>
      <c r="G18" s="59"/>
      <c r="H18" s="59"/>
      <c r="I18" s="59"/>
      <c r="J18" s="37"/>
      <c r="K18" s="37"/>
      <c r="L18" s="37"/>
      <c r="M18" s="37"/>
      <c r="N18" s="37"/>
      <c r="O18" s="37"/>
      <c r="P18" s="37"/>
      <c r="Q18" s="37"/>
      <c r="R18" s="37"/>
      <c r="S18" s="37"/>
      <c r="T18" s="37"/>
      <c r="U18" s="37"/>
    </row>
    <row r="19" spans="1:21" ht="13">
      <c r="B19" s="86">
        <f>C5</f>
        <v>1</v>
      </c>
      <c r="F19" s="37"/>
      <c r="G19" s="59"/>
      <c r="H19" s="59"/>
      <c r="I19" s="59"/>
      <c r="J19" s="37"/>
      <c r="K19" s="37"/>
      <c r="L19" s="37"/>
      <c r="M19" s="37"/>
      <c r="N19" s="37"/>
      <c r="O19" s="37"/>
      <c r="P19" s="37"/>
      <c r="Q19" s="37"/>
      <c r="R19" s="37"/>
      <c r="S19" s="37"/>
      <c r="T19" s="37"/>
      <c r="U19" s="37"/>
    </row>
    <row r="20" spans="1:21">
      <c r="F20" s="37"/>
      <c r="G20" s="59"/>
      <c r="H20" s="59"/>
      <c r="I20" s="59"/>
      <c r="J20" s="37"/>
      <c r="K20" s="37"/>
      <c r="L20" s="37"/>
      <c r="M20" s="37"/>
      <c r="N20" s="37"/>
      <c r="O20" s="37"/>
      <c r="P20" s="37"/>
      <c r="Q20" s="37"/>
      <c r="R20" s="37"/>
      <c r="S20" s="37"/>
      <c r="T20" s="37"/>
      <c r="U20" s="37"/>
    </row>
    <row r="21" spans="1:21">
      <c r="F21" s="37"/>
      <c r="G21" s="59"/>
      <c r="H21" s="59"/>
      <c r="I21" s="59"/>
      <c r="J21" s="37"/>
      <c r="K21" s="37"/>
      <c r="L21" s="37"/>
      <c r="M21" s="37"/>
      <c r="N21" s="37"/>
      <c r="O21" s="37"/>
      <c r="P21" s="37"/>
      <c r="Q21" s="37"/>
      <c r="R21" s="37"/>
      <c r="S21" s="37"/>
      <c r="T21" s="37"/>
      <c r="U21" s="37"/>
    </row>
    <row r="24" spans="1:21" ht="12.85" customHeight="1"/>
    <row r="30" spans="1:21" ht="12.85" customHeight="1">
      <c r="B30" s="25"/>
      <c r="C30" s="26"/>
      <c r="D30" s="26"/>
      <c r="E30" s="26"/>
      <c r="F30" s="26"/>
      <c r="H30" s="29"/>
      <c r="I30" s="29"/>
      <c r="J30" s="29"/>
      <c r="K30" s="29"/>
    </row>
    <row r="31" spans="1:21">
      <c r="A31" s="26"/>
      <c r="B31" s="26"/>
      <c r="C31" s="29"/>
      <c r="D31" s="29"/>
      <c r="E31" s="29"/>
      <c r="F31" s="29"/>
      <c r="G31" s="29"/>
      <c r="H31" s="29"/>
      <c r="I31" s="28"/>
    </row>
    <row r="32" spans="1:21">
      <c r="A32" s="26"/>
      <c r="B32" s="26"/>
      <c r="C32" s="29"/>
      <c r="D32" s="29"/>
      <c r="E32" s="29"/>
      <c r="F32" s="29"/>
      <c r="G32" s="29"/>
      <c r="H32" s="29"/>
      <c r="I32" s="28"/>
    </row>
    <row r="33" spans="1:13">
      <c r="A33" s="25"/>
      <c r="B33" s="26"/>
      <c r="C33" s="26"/>
      <c r="D33" s="26"/>
      <c r="E33" s="26"/>
      <c r="F33" s="26"/>
      <c r="G33" s="29"/>
      <c r="H33" s="29"/>
      <c r="I33" s="29"/>
      <c r="J33" s="29"/>
    </row>
    <row r="34" spans="1:13">
      <c r="A34" s="25"/>
      <c r="B34" s="26"/>
      <c r="C34" s="26"/>
      <c r="D34" s="26"/>
      <c r="E34" s="26"/>
      <c r="F34" s="26"/>
      <c r="G34" s="29"/>
      <c r="H34" s="29"/>
      <c r="I34" s="29"/>
      <c r="J34" s="29"/>
    </row>
    <row r="35" spans="1:13">
      <c r="A35" s="25"/>
      <c r="B35" s="26"/>
      <c r="C35" s="26"/>
      <c r="D35" s="26"/>
      <c r="E35" s="26"/>
      <c r="F35" s="26"/>
      <c r="G35" s="29"/>
      <c r="H35" s="29"/>
      <c r="I35" s="29"/>
      <c r="J35" s="29"/>
    </row>
    <row r="36" spans="1:13">
      <c r="A36" s="25"/>
      <c r="B36" s="26"/>
      <c r="C36" s="26"/>
      <c r="D36" s="26"/>
      <c r="E36" s="26"/>
      <c r="F36" s="26"/>
      <c r="G36" s="29"/>
      <c r="H36" s="29"/>
      <c r="I36" s="29"/>
      <c r="J36" s="29"/>
    </row>
    <row r="37" spans="1:13">
      <c r="C37" s="35"/>
      <c r="D37" s="35"/>
      <c r="E37" s="35"/>
      <c r="F37" s="25"/>
      <c r="J37" s="29"/>
      <c r="K37" s="29"/>
      <c r="L37" s="29"/>
      <c r="M37" s="29"/>
    </row>
    <row r="38" spans="1:13">
      <c r="C38" s="35"/>
      <c r="D38" s="35"/>
      <c r="E38" s="35"/>
      <c r="F38" s="25"/>
      <c r="J38" s="29"/>
      <c r="K38" s="29"/>
      <c r="L38" s="29"/>
      <c r="M38" s="29"/>
    </row>
    <row r="39" spans="1:13">
      <c r="C39" s="35"/>
      <c r="D39" s="35"/>
      <c r="E39" s="35"/>
      <c r="F39" s="25"/>
      <c r="J39" s="29"/>
      <c r="K39" s="29"/>
      <c r="L39" s="29"/>
      <c r="M39" s="29"/>
    </row>
    <row r="40" spans="1:13">
      <c r="C40" s="35"/>
      <c r="D40" s="35"/>
      <c r="E40" s="35"/>
      <c r="F40" s="25"/>
      <c r="J40" s="29"/>
      <c r="K40" s="29"/>
      <c r="L40" s="29"/>
      <c r="M40" s="29"/>
    </row>
    <row r="41" spans="1:13">
      <c r="C41" s="35"/>
      <c r="D41" s="35"/>
      <c r="E41" s="35"/>
      <c r="F41" s="25"/>
      <c r="J41" s="29"/>
      <c r="K41" s="29"/>
      <c r="L41" s="29"/>
      <c r="M41" s="29"/>
    </row>
    <row r="42" spans="1:13">
      <c r="C42" s="35"/>
      <c r="D42" s="35"/>
      <c r="E42" s="35"/>
      <c r="F42" s="25"/>
      <c r="J42" s="29"/>
      <c r="K42" s="29"/>
      <c r="L42" s="29"/>
      <c r="M42" s="29"/>
    </row>
    <row r="43" spans="1:13">
      <c r="C43" s="35"/>
      <c r="D43" s="35"/>
      <c r="E43" s="35"/>
      <c r="F43" s="25"/>
      <c r="J43" s="29"/>
      <c r="K43" s="29"/>
      <c r="L43" s="29"/>
      <c r="M43" s="29"/>
    </row>
    <row r="44" spans="1:13">
      <c r="C44" s="35"/>
      <c r="D44" s="35"/>
      <c r="E44" s="35"/>
      <c r="F44" s="25"/>
      <c r="J44" s="29"/>
      <c r="K44" s="29"/>
      <c r="L44" s="29"/>
      <c r="M44" s="29"/>
    </row>
    <row r="45" spans="1:13">
      <c r="C45" s="35"/>
      <c r="D45" s="35"/>
      <c r="E45" s="35"/>
      <c r="F45" s="25"/>
      <c r="J45" s="29"/>
      <c r="K45" s="29"/>
      <c r="L45" s="29"/>
      <c r="M45" s="29"/>
    </row>
    <row r="46" spans="1:13">
      <c r="C46" s="35"/>
      <c r="D46" s="35"/>
      <c r="E46" s="35"/>
      <c r="F46" s="25"/>
      <c r="J46" s="29"/>
      <c r="K46" s="29"/>
      <c r="L46" s="29"/>
      <c r="M46" s="29"/>
    </row>
    <row r="47" spans="1:13">
      <c r="C47" s="35"/>
      <c r="D47" s="35"/>
      <c r="E47" s="35"/>
      <c r="F47" s="25"/>
      <c r="J47" s="29"/>
      <c r="K47" s="29"/>
      <c r="L47" s="29"/>
      <c r="M47" s="29"/>
    </row>
    <row r="48" spans="1:13">
      <c r="C48" s="35"/>
      <c r="D48" s="35"/>
      <c r="E48" s="35"/>
      <c r="F48" s="25"/>
      <c r="J48" s="29"/>
      <c r="K48" s="29"/>
      <c r="L48" s="29"/>
      <c r="M48" s="29"/>
    </row>
    <row r="49" spans="3:13">
      <c r="C49" s="35"/>
      <c r="D49" s="35"/>
      <c r="E49" s="35"/>
      <c r="F49" s="25"/>
      <c r="J49" s="29"/>
      <c r="K49" s="29"/>
      <c r="L49" s="29"/>
      <c r="M49" s="29"/>
    </row>
    <row r="50" spans="3:13">
      <c r="C50" s="35"/>
      <c r="D50" s="35"/>
      <c r="E50" s="35"/>
      <c r="F50" s="25"/>
      <c r="J50" s="29"/>
      <c r="K50" s="29"/>
      <c r="L50" s="29"/>
      <c r="M50" s="29"/>
    </row>
    <row r="51" spans="3:13">
      <c r="C51" s="35"/>
      <c r="D51" s="35"/>
      <c r="E51" s="35"/>
      <c r="F51" s="25"/>
      <c r="J51" s="29"/>
      <c r="K51" s="29"/>
      <c r="L51" s="29"/>
      <c r="M51" s="29"/>
    </row>
    <row r="52" spans="3:13">
      <c r="C52" s="35"/>
      <c r="D52" s="35"/>
      <c r="E52" s="35"/>
      <c r="F52" s="25"/>
      <c r="J52" s="29"/>
      <c r="K52" s="29"/>
      <c r="L52" s="29"/>
      <c r="M52" s="29"/>
    </row>
    <row r="53" spans="3:13">
      <c r="C53" s="35"/>
      <c r="D53" s="35"/>
      <c r="E53" s="35"/>
      <c r="F53" s="25"/>
      <c r="J53" s="29"/>
      <c r="K53" s="29"/>
      <c r="L53" s="29"/>
      <c r="M53" s="29"/>
    </row>
    <row r="54" spans="3:13">
      <c r="C54" s="35"/>
      <c r="D54" s="35"/>
      <c r="E54" s="35"/>
      <c r="F54" s="25"/>
      <c r="J54" s="29"/>
      <c r="K54" s="29"/>
      <c r="L54" s="29"/>
      <c r="M54" s="29"/>
    </row>
    <row r="55" spans="3:13">
      <c r="C55" s="35"/>
      <c r="D55" s="35"/>
      <c r="E55" s="35"/>
      <c r="F55" s="25"/>
      <c r="J55" s="29"/>
      <c r="K55" s="29"/>
      <c r="L55" s="29"/>
      <c r="M55" s="29"/>
    </row>
    <row r="56" spans="3:13">
      <c r="C56" s="35"/>
      <c r="D56" s="35"/>
      <c r="E56" s="35"/>
      <c r="F56" s="25"/>
      <c r="J56" s="29"/>
      <c r="K56" s="29"/>
      <c r="L56" s="29"/>
      <c r="M56" s="29"/>
    </row>
    <row r="57" spans="3:13">
      <c r="C57" s="35"/>
      <c r="D57" s="35"/>
      <c r="E57" s="35"/>
      <c r="F57" s="25"/>
      <c r="J57" s="29"/>
      <c r="K57" s="29"/>
      <c r="L57" s="29"/>
      <c r="M57" s="29"/>
    </row>
    <row r="58" spans="3:13">
      <c r="C58" s="35"/>
      <c r="D58" s="35"/>
      <c r="E58" s="35"/>
      <c r="F58" s="25"/>
      <c r="J58" s="29"/>
      <c r="K58" s="29"/>
      <c r="L58" s="29"/>
      <c r="M58" s="29"/>
    </row>
    <row r="59" spans="3:13">
      <c r="C59" s="35"/>
      <c r="D59" s="35"/>
      <c r="E59" s="35"/>
      <c r="F59" s="25"/>
      <c r="J59" s="29"/>
      <c r="K59" s="29"/>
      <c r="L59" s="29"/>
      <c r="M59" s="29"/>
    </row>
    <row r="60" spans="3:13">
      <c r="C60" s="35"/>
      <c r="D60" s="35"/>
      <c r="E60" s="35"/>
      <c r="F60" s="25"/>
      <c r="J60" s="29"/>
      <c r="K60" s="29"/>
      <c r="L60" s="29"/>
      <c r="M60" s="29"/>
    </row>
    <row r="61" spans="3:13">
      <c r="C61" s="35"/>
      <c r="D61" s="35"/>
      <c r="E61" s="35"/>
      <c r="F61" s="25"/>
      <c r="J61" s="29"/>
      <c r="K61" s="29"/>
      <c r="L61" s="29"/>
      <c r="M61" s="29"/>
    </row>
    <row r="62" spans="3:13">
      <c r="C62" s="35"/>
      <c r="D62" s="35"/>
      <c r="E62" s="35"/>
      <c r="F62" s="25"/>
      <c r="J62" s="29"/>
      <c r="K62" s="29"/>
      <c r="L62" s="29"/>
      <c r="M62" s="29"/>
    </row>
    <row r="63" spans="3:13">
      <c r="C63" s="35"/>
      <c r="D63" s="35"/>
      <c r="E63" s="35"/>
      <c r="F63" s="25"/>
      <c r="J63" s="29"/>
      <c r="K63" s="29"/>
      <c r="L63" s="29"/>
      <c r="M63" s="29"/>
    </row>
    <row r="64" spans="3:13">
      <c r="C64" s="35"/>
      <c r="D64" s="35"/>
      <c r="E64" s="35"/>
      <c r="F64" s="25"/>
      <c r="J64" s="29"/>
      <c r="K64" s="29"/>
      <c r="L64" s="29"/>
      <c r="M64" s="29"/>
    </row>
    <row r="65" spans="3:13">
      <c r="C65" s="35"/>
      <c r="D65" s="35"/>
      <c r="E65" s="35"/>
      <c r="F65" s="25"/>
      <c r="J65" s="29"/>
      <c r="K65" s="29"/>
      <c r="L65" s="29"/>
      <c r="M65" s="29"/>
    </row>
    <row r="66" spans="3:13">
      <c r="C66" s="35"/>
      <c r="D66" s="35"/>
      <c r="E66" s="35"/>
      <c r="F66" s="25"/>
      <c r="J66" s="29"/>
      <c r="K66" s="29"/>
      <c r="L66" s="29"/>
      <c r="M66" s="29"/>
    </row>
    <row r="67" spans="3:13">
      <c r="C67" s="35"/>
      <c r="D67" s="35"/>
      <c r="E67" s="35"/>
      <c r="F67" s="25"/>
      <c r="J67" s="29"/>
      <c r="K67" s="29"/>
      <c r="L67" s="29"/>
      <c r="M67" s="29"/>
    </row>
    <row r="68" spans="3:13">
      <c r="C68" s="35"/>
      <c r="D68" s="35"/>
      <c r="E68" s="35"/>
      <c r="F68" s="25"/>
      <c r="J68" s="29"/>
      <c r="K68" s="29"/>
      <c r="L68" s="29"/>
      <c r="M68" s="29"/>
    </row>
    <row r="69" spans="3:13">
      <c r="C69" s="35"/>
      <c r="D69" s="35"/>
      <c r="E69" s="35"/>
      <c r="F69" s="25"/>
      <c r="J69" s="29"/>
      <c r="K69" s="29"/>
      <c r="L69" s="29"/>
      <c r="M69" s="29"/>
    </row>
    <row r="70" spans="3:13">
      <c r="C70" s="35"/>
      <c r="D70" s="35"/>
      <c r="E70" s="35"/>
      <c r="F70" s="25"/>
      <c r="J70" s="29"/>
      <c r="K70" s="29"/>
      <c r="L70" s="29"/>
      <c r="M70" s="29"/>
    </row>
    <row r="71" spans="3:13">
      <c r="C71" s="35"/>
      <c r="D71" s="35"/>
      <c r="E71" s="35"/>
      <c r="F71" s="25"/>
      <c r="J71" s="29"/>
      <c r="K71" s="29"/>
      <c r="L71" s="29"/>
      <c r="M71" s="29"/>
    </row>
    <row r="72" spans="3:13">
      <c r="C72" s="35"/>
      <c r="D72" s="35"/>
      <c r="E72" s="35"/>
      <c r="F72" s="25"/>
      <c r="J72" s="29"/>
      <c r="K72" s="29"/>
      <c r="L72" s="29"/>
      <c r="M72" s="29"/>
    </row>
    <row r="73" spans="3:13">
      <c r="C73" s="35"/>
      <c r="D73" s="35"/>
      <c r="E73" s="35"/>
      <c r="F73" s="25"/>
      <c r="J73" s="29"/>
      <c r="K73" s="29"/>
      <c r="L73" s="29"/>
      <c r="M73" s="29"/>
    </row>
    <row r="74" spans="3:13">
      <c r="C74" s="35"/>
      <c r="D74" s="35"/>
      <c r="E74" s="35"/>
      <c r="F74" s="25"/>
      <c r="J74" s="29"/>
      <c r="K74" s="29"/>
      <c r="L74" s="29"/>
      <c r="M74" s="29"/>
    </row>
    <row r="75" spans="3:13">
      <c r="C75" s="35"/>
      <c r="D75" s="35"/>
      <c r="E75" s="35"/>
      <c r="F75" s="25"/>
      <c r="J75" s="29"/>
      <c r="K75" s="29"/>
      <c r="L75" s="29"/>
      <c r="M75" s="29"/>
    </row>
    <row r="76" spans="3:13">
      <c r="C76" s="35"/>
      <c r="D76" s="35"/>
      <c r="E76" s="35"/>
      <c r="F76" s="25"/>
      <c r="J76" s="29"/>
      <c r="K76" s="29"/>
      <c r="L76" s="29"/>
      <c r="M76" s="29"/>
    </row>
    <row r="77" spans="3:13">
      <c r="C77" s="35"/>
      <c r="D77" s="35"/>
      <c r="E77" s="35"/>
      <c r="F77" s="25"/>
      <c r="J77" s="29"/>
      <c r="K77" s="29"/>
      <c r="L77" s="29"/>
      <c r="M77" s="29"/>
    </row>
    <row r="78" spans="3:13">
      <c r="C78" s="35"/>
      <c r="D78" s="35"/>
      <c r="E78" s="35"/>
      <c r="F78" s="25"/>
      <c r="J78" s="29"/>
      <c r="K78" s="29"/>
      <c r="L78" s="29"/>
      <c r="M78" s="29"/>
    </row>
    <row r="79" spans="3:13">
      <c r="C79" s="35"/>
      <c r="D79" s="35"/>
      <c r="E79" s="35"/>
      <c r="F79" s="25"/>
      <c r="J79" s="29"/>
      <c r="K79" s="29"/>
      <c r="L79" s="29"/>
      <c r="M79" s="29"/>
    </row>
    <row r="80" spans="3:13">
      <c r="C80" s="35"/>
      <c r="D80" s="35"/>
      <c r="E80" s="35"/>
      <c r="F80" s="25"/>
      <c r="J80" s="29"/>
      <c r="K80" s="29"/>
      <c r="L80" s="29"/>
      <c r="M80" s="29"/>
    </row>
    <row r="81" spans="3:13">
      <c r="C81" s="35"/>
      <c r="D81" s="35"/>
      <c r="E81" s="35"/>
      <c r="F81" s="25"/>
      <c r="J81" s="29"/>
      <c r="K81" s="29"/>
      <c r="L81" s="29"/>
      <c r="M81" s="29"/>
    </row>
    <row r="82" spans="3:13">
      <c r="C82" s="35"/>
      <c r="D82" s="35"/>
      <c r="E82" s="35"/>
      <c r="F82" s="25"/>
      <c r="J82" s="29"/>
      <c r="K82" s="29"/>
      <c r="L82" s="29"/>
      <c r="M82" s="29"/>
    </row>
    <row r="83" spans="3:13">
      <c r="C83" s="35"/>
      <c r="D83" s="35"/>
      <c r="E83" s="35"/>
    </row>
    <row r="84" spans="3:13">
      <c r="C84" s="35"/>
      <c r="D84" s="35"/>
      <c r="E84" s="35"/>
    </row>
  </sheetData>
  <sheetProtection password="ED15" sheet="1" objects="1" scenarios="1" selectLockedCells="1" selectUnlockedCells="1"/>
  <mergeCells count="7">
    <mergeCell ref="A17:C17"/>
    <mergeCell ref="F16:R16"/>
    <mergeCell ref="F17:R17"/>
    <mergeCell ref="F1:Q1"/>
    <mergeCell ref="D2:D9"/>
    <mergeCell ref="A15:C15"/>
    <mergeCell ref="F15:R15"/>
  </mergeCells>
  <phoneticPr fontId="3" type="noConversion"/>
  <pageMargins left="0.75" right="0.75" top="1" bottom="1" header="0.5" footer="0.5"/>
  <pageSetup scale="81" orientation="landscape" horizontalDpi="300" verticalDpi="0" r:id="rId1"/>
  <headerFooter alignWithMargins="0"/>
  <cellWatches>
    <cellWatch r="D30"/>
  </cellWatches>
  <drawing r:id="rId2"/>
</worksheet>
</file>

<file path=xl/worksheets/sheet4.xml><?xml version="1.0" encoding="utf-8"?>
<worksheet xmlns="http://schemas.openxmlformats.org/spreadsheetml/2006/main" xmlns:r="http://schemas.openxmlformats.org/officeDocument/2006/relationships">
  <sheetPr codeName="Sheet2" enableFormatConditionsCalculation="0">
    <tabColor indexed="12"/>
  </sheetPr>
  <dimension ref="A1:AA84"/>
  <sheetViews>
    <sheetView showGridLines="0" view="pageBreakPreview" zoomScale="90" zoomScaleNormal="100" workbookViewId="0">
      <selection activeCell="D2" sqref="D2"/>
    </sheetView>
  </sheetViews>
  <sheetFormatPr defaultColWidth="9.125" defaultRowHeight="12.35"/>
  <cols>
    <col min="1" max="1" width="12.625" style="28" bestFit="1" customWidth="1"/>
    <col min="2" max="2" width="9.125" style="25"/>
    <col min="3" max="3" width="27.875" style="25" customWidth="1"/>
    <col min="4" max="4" width="9.125" style="25"/>
    <col min="5" max="5" width="11.375" style="35" customWidth="1"/>
    <col min="6" max="6" width="20" style="35" customWidth="1"/>
    <col min="7" max="8" width="19.25" style="37" customWidth="1"/>
    <col min="9" max="9" width="7.75" style="37" customWidth="1"/>
    <col min="10" max="10" width="4" style="28" customWidth="1"/>
    <col min="11" max="13" width="4" style="26" customWidth="1"/>
    <col min="14" max="20" width="4" style="28" customWidth="1"/>
    <col min="21" max="22" width="3.875" style="28" customWidth="1"/>
    <col min="23" max="16384" width="9.125" style="28"/>
  </cols>
  <sheetData>
    <row r="1" spans="1:27" ht="43.5" customHeight="1" thickBot="1">
      <c r="A1" s="63" t="s">
        <v>2</v>
      </c>
      <c r="B1" s="64" t="s">
        <v>0</v>
      </c>
      <c r="C1" s="65" t="s">
        <v>32</v>
      </c>
      <c r="D1" s="65" t="s">
        <v>40</v>
      </c>
      <c r="E1" s="41" t="s">
        <v>48</v>
      </c>
      <c r="F1" s="42" t="s">
        <v>19</v>
      </c>
      <c r="G1" s="42" t="s">
        <v>20</v>
      </c>
      <c r="H1" s="42" t="s">
        <v>84</v>
      </c>
      <c r="I1" s="44"/>
      <c r="J1" s="101" t="s">
        <v>35</v>
      </c>
      <c r="K1" s="101"/>
      <c r="L1" s="101"/>
      <c r="M1" s="101"/>
      <c r="N1" s="101"/>
      <c r="O1" s="101"/>
      <c r="P1" s="101"/>
      <c r="Q1" s="101"/>
      <c r="R1" s="101"/>
      <c r="S1" s="101"/>
      <c r="T1" s="101"/>
      <c r="U1" s="101"/>
      <c r="V1" s="67"/>
      <c r="W1" s="67"/>
      <c r="X1" s="67"/>
      <c r="Y1" s="67"/>
      <c r="Z1" s="27"/>
      <c r="AA1" s="27"/>
    </row>
    <row r="2" spans="1:27" ht="13.5" customHeight="1" thickBot="1">
      <c r="A2" s="68" t="str">
        <f>IF('Data entry'!A2&lt;&gt;"",'Data entry'!A2,"")</f>
        <v/>
      </c>
      <c r="B2" s="68">
        <f>IF('Data entry'!B2&lt;&gt;"",'Data entry'!B2,"")</f>
        <v>400</v>
      </c>
      <c r="C2" s="43" t="str">
        <f>'Data entry'!C2</f>
        <v>between 100 and 250 cows</v>
      </c>
      <c r="D2" s="43">
        <f>'Data entry'!D2</f>
        <v>6</v>
      </c>
      <c r="E2" s="30">
        <v>100</v>
      </c>
      <c r="F2" s="31" t="str">
        <f>IF(OR($F$11="",'Chart calculations'!E12&lt;=0),"-",'Chart calculations'!E12)</f>
        <v>-</v>
      </c>
      <c r="G2" s="32">
        <f>Probability!D1463</f>
        <v>1</v>
      </c>
      <c r="H2" s="102">
        <f>Probability!L1463</f>
        <v>22</v>
      </c>
      <c r="I2" s="45" t="s">
        <v>33</v>
      </c>
      <c r="J2" s="35"/>
      <c r="K2" s="48" t="str">
        <f>benchmarking!C63</f>
        <v/>
      </c>
      <c r="L2" s="49" t="e">
        <f>benchmarking!#REF!</f>
        <v>#REF!</v>
      </c>
      <c r="M2" s="50" t="str">
        <f>benchmarking!D63</f>
        <v/>
      </c>
      <c r="N2" s="51" t="str">
        <f>benchmarking!E63</f>
        <v/>
      </c>
      <c r="O2" s="52" t="str">
        <f>benchmarking!F63</f>
        <v/>
      </c>
      <c r="P2" s="53" t="str">
        <f>benchmarking!G63</f>
        <v/>
      </c>
      <c r="Q2" s="54" t="str">
        <f>benchmarking!H63</f>
        <v/>
      </c>
      <c r="R2" s="55" t="str">
        <f>benchmarking!I63</f>
        <v/>
      </c>
      <c r="S2" s="56" t="str">
        <f>benchmarking!J63</f>
        <v/>
      </c>
      <c r="T2" s="57" t="str">
        <f>benchmarking!K63</f>
        <v>X</v>
      </c>
      <c r="U2" s="66" t="e">
        <f>benchmarking!#REF!</f>
        <v>#REF!</v>
      </c>
      <c r="V2" s="80" t="str">
        <f>benchmarking!L63</f>
        <v/>
      </c>
      <c r="W2" s="37"/>
      <c r="X2" s="37"/>
      <c r="Y2" s="37"/>
    </row>
    <row r="3" spans="1:27" ht="13.65" thickBot="1">
      <c r="A3" s="68" t="str">
        <f>IF('Data entry'!A3&lt;&gt;"",'Data entry'!A3,"")</f>
        <v/>
      </c>
      <c r="B3" s="68">
        <f>IF('Data entry'!B3&lt;&gt;"",'Data entry'!B3,"")</f>
        <v>300</v>
      </c>
      <c r="C3" s="69"/>
      <c r="D3" s="69"/>
      <c r="E3" s="30">
        <v>200</v>
      </c>
      <c r="F3" s="31" t="str">
        <f>IF(OR($F$11="",'Chart calculations'!E13&lt;=0),"-",'Chart calculations'!E13)</f>
        <v>-</v>
      </c>
      <c r="G3" s="32">
        <f>Probability!E1463</f>
        <v>1</v>
      </c>
      <c r="H3" s="106"/>
      <c r="I3" s="45" t="s">
        <v>34</v>
      </c>
      <c r="J3" s="58"/>
      <c r="K3" s="48" t="str">
        <f>benchmarking!C128</f>
        <v/>
      </c>
      <c r="L3" s="49" t="e">
        <f>benchmarking!#REF!</f>
        <v>#REF!</v>
      </c>
      <c r="M3" s="50" t="str">
        <f>benchmarking!D128</f>
        <v/>
      </c>
      <c r="N3" s="51" t="str">
        <f>benchmarking!E128</f>
        <v/>
      </c>
      <c r="O3" s="52" t="str">
        <f>benchmarking!F128</f>
        <v/>
      </c>
      <c r="P3" s="53" t="str">
        <f>benchmarking!G128</f>
        <v/>
      </c>
      <c r="Q3" s="54" t="str">
        <f>benchmarking!H128</f>
        <v/>
      </c>
      <c r="R3" s="55" t="str">
        <f>benchmarking!I128</f>
        <v/>
      </c>
      <c r="S3" s="56" t="str">
        <f>benchmarking!J128</f>
        <v/>
      </c>
      <c r="T3" s="57" t="str">
        <f>benchmarking!K128</f>
        <v/>
      </c>
      <c r="U3" s="66" t="e">
        <f>benchmarking!#REF!</f>
        <v>#REF!</v>
      </c>
      <c r="V3" s="80" t="str">
        <f>benchmarking!L128</f>
        <v>X</v>
      </c>
      <c r="W3" s="37"/>
      <c r="X3" s="37"/>
      <c r="Y3" s="37"/>
    </row>
    <row r="4" spans="1:27" ht="13.65" thickBot="1">
      <c r="A4" s="68" t="str">
        <f>IF('Data entry'!A4&lt;&gt;"",'Data entry'!A4,"")</f>
        <v/>
      </c>
      <c r="B4" s="68">
        <f>IF('Data entry'!B4&lt;&gt;"",'Data entry'!B4,"")</f>
        <v>500</v>
      </c>
      <c r="C4" s="69"/>
      <c r="D4" s="69"/>
      <c r="E4" s="30">
        <v>300</v>
      </c>
      <c r="F4" s="31" t="str">
        <f>IF(OR($F$11="",'Chart calculations'!E14&lt;=0),"-",'Chart calculations'!E14)</f>
        <v>-</v>
      </c>
      <c r="G4" s="32">
        <f>Probability!F1463</f>
        <v>1</v>
      </c>
      <c r="H4" s="106"/>
      <c r="I4" s="45"/>
      <c r="J4" s="58"/>
      <c r="K4" s="59"/>
      <c r="L4" s="59"/>
      <c r="M4" s="59"/>
      <c r="N4" s="60"/>
      <c r="O4" s="60"/>
      <c r="P4" s="60"/>
      <c r="Q4" s="60"/>
      <c r="R4" s="37"/>
      <c r="S4" s="37"/>
      <c r="T4" s="37"/>
      <c r="U4" s="37"/>
      <c r="V4" s="37"/>
      <c r="W4" s="37"/>
      <c r="X4" s="37"/>
      <c r="Y4" s="37"/>
    </row>
    <row r="5" spans="1:27" ht="13.65" thickBot="1">
      <c r="A5" s="68" t="str">
        <f>IF('Data entry'!A5&lt;&gt;"",'Data entry'!A5,"")</f>
        <v/>
      </c>
      <c r="B5" s="68">
        <f>IF('Data entry'!B5&lt;&gt;"",'Data entry'!B5,"")</f>
        <v>400</v>
      </c>
      <c r="C5" s="69"/>
      <c r="D5" s="69"/>
      <c r="E5" s="30">
        <v>400</v>
      </c>
      <c r="F5" s="31" t="str">
        <f>IF(OR($F$11="",'Chart calculations'!E15&lt;=0),"-",'Chart calculations'!E15)</f>
        <v>-</v>
      </c>
      <c r="G5" s="32">
        <f>Probability!G1463</f>
        <v>1</v>
      </c>
      <c r="H5" s="106"/>
      <c r="I5" s="45"/>
      <c r="J5" s="35"/>
      <c r="K5" s="59"/>
      <c r="L5" s="59"/>
      <c r="M5" s="59"/>
      <c r="N5" s="60"/>
      <c r="O5" s="60"/>
      <c r="P5" s="60"/>
      <c r="Q5" s="60"/>
      <c r="R5" s="37"/>
      <c r="S5" s="37"/>
      <c r="T5" s="37"/>
      <c r="U5" s="37"/>
      <c r="V5" s="37"/>
      <c r="W5" s="37"/>
      <c r="X5" s="37"/>
      <c r="Y5" s="37"/>
    </row>
    <row r="6" spans="1:27" ht="13.65" thickBot="1">
      <c r="A6" s="68" t="str">
        <f>IF('Data entry'!A6&lt;&gt;"",'Data entry'!A6,"")</f>
        <v/>
      </c>
      <c r="B6" s="68">
        <f>IF('Data entry'!B6&lt;&gt;"",'Data entry'!B6,"")</f>
        <v>300</v>
      </c>
      <c r="C6" s="69"/>
      <c r="D6" s="69"/>
      <c r="E6" s="30">
        <v>500</v>
      </c>
      <c r="F6" s="31">
        <f>IF(OR($F$11="",'Chart calculations'!E16&lt;=0),"-",'Chart calculations'!E16)</f>
        <v>31.228070175438592</v>
      </c>
      <c r="G6" s="32">
        <f>Probability!H1463</f>
        <v>0.95454545454545459</v>
      </c>
      <c r="H6" s="106"/>
      <c r="I6" s="45"/>
      <c r="J6" s="61" t="s">
        <v>36</v>
      </c>
      <c r="K6" s="59"/>
      <c r="L6" s="59"/>
      <c r="M6" s="59"/>
      <c r="N6" s="60"/>
      <c r="O6" s="60"/>
      <c r="P6" s="60"/>
      <c r="Q6" s="60"/>
      <c r="R6" s="37"/>
      <c r="S6" s="37"/>
      <c r="T6" s="37"/>
      <c r="U6" s="37"/>
      <c r="V6" s="37"/>
      <c r="W6" s="62" t="s">
        <v>37</v>
      </c>
      <c r="X6" s="37"/>
      <c r="Y6" s="37"/>
    </row>
    <row r="7" spans="1:27" ht="13.65" thickBot="1">
      <c r="A7" s="68" t="str">
        <f>IF('Data entry'!A7&lt;&gt;"",'Data entry'!A7,"")</f>
        <v/>
      </c>
      <c r="B7" s="68">
        <f>IF('Data entry'!B7&lt;&gt;"",'Data entry'!B7,"")</f>
        <v>700</v>
      </c>
      <c r="C7" s="69"/>
      <c r="D7" s="69"/>
      <c r="E7" s="30">
        <v>600</v>
      </c>
      <c r="F7" s="31">
        <f>IF(OR($F$11="",'Chart calculations'!E17&lt;=0),"-",'Chart calculations'!E17)</f>
        <v>64.561403508771932</v>
      </c>
      <c r="G7" s="32">
        <f>Probability!I1463</f>
        <v>0.81818181818181823</v>
      </c>
      <c r="H7" s="106"/>
      <c r="I7" s="45"/>
      <c r="J7" s="35"/>
      <c r="K7" s="59"/>
      <c r="L7" s="59"/>
      <c r="M7" s="59"/>
      <c r="N7" s="60"/>
      <c r="O7" s="60"/>
      <c r="P7" s="60"/>
      <c r="Q7" s="60"/>
      <c r="R7" s="37"/>
      <c r="S7" s="37"/>
      <c r="T7" s="37"/>
      <c r="U7" s="37"/>
      <c r="V7" s="37"/>
      <c r="W7" s="37"/>
      <c r="X7" s="37"/>
      <c r="Y7" s="37"/>
    </row>
    <row r="8" spans="1:27" ht="13.65" thickBot="1">
      <c r="A8" s="68" t="str">
        <f>IF('Data entry'!A8&lt;&gt;"",'Data entry'!A8,"")</f>
        <v/>
      </c>
      <c r="B8" s="68">
        <f>IF('Data entry'!B8&lt;&gt;"",'Data entry'!B8,"")</f>
        <v>400</v>
      </c>
      <c r="C8" s="69"/>
      <c r="D8" s="69"/>
      <c r="E8" s="30">
        <v>700</v>
      </c>
      <c r="F8" s="31">
        <f>IF(OR($F$11="",'Chart calculations'!E18&lt;=0),"-",'Chart calculations'!E18)</f>
        <v>97.89473684210526</v>
      </c>
      <c r="G8" s="32">
        <f>Probability!J1463</f>
        <v>0.45454545454545453</v>
      </c>
      <c r="H8" s="106"/>
      <c r="I8" s="45"/>
      <c r="J8" s="35"/>
      <c r="K8" s="59"/>
      <c r="L8" s="59"/>
      <c r="M8" s="59"/>
      <c r="N8" s="60"/>
      <c r="O8" s="60"/>
      <c r="P8" s="60"/>
      <c r="Q8" s="60"/>
      <c r="R8" s="37"/>
      <c r="S8" s="37"/>
      <c r="T8" s="37"/>
      <c r="U8" s="37"/>
      <c r="V8" s="37"/>
      <c r="W8" s="37"/>
      <c r="X8" s="37"/>
      <c r="Y8" s="37"/>
    </row>
    <row r="9" spans="1:27" ht="13.65" thickBot="1">
      <c r="A9" s="68" t="str">
        <f>IF('Data entry'!A9&lt;&gt;"",'Data entry'!A9,"")</f>
        <v/>
      </c>
      <c r="B9" s="68">
        <f>IF('Data entry'!B9&lt;&gt;"",'Data entry'!B9,"")</f>
        <v>300</v>
      </c>
      <c r="C9" s="69"/>
      <c r="D9" s="69"/>
      <c r="E9" s="30">
        <v>750</v>
      </c>
      <c r="F9" s="31">
        <f>IF(OR($F$11="",'Chart calculations'!E19&lt;=0),"-",'Chart calculations'!E19)</f>
        <v>114.56140350877193</v>
      </c>
      <c r="G9" s="32">
        <f>Probability!K1463</f>
        <v>0.36363636363636365</v>
      </c>
      <c r="H9" s="107"/>
      <c r="I9" s="45"/>
      <c r="J9" s="35"/>
      <c r="K9" s="59"/>
      <c r="L9" s="59"/>
      <c r="M9" s="59"/>
      <c r="N9" s="60"/>
      <c r="O9" s="60"/>
      <c r="P9" s="60"/>
      <c r="Q9" s="60"/>
      <c r="R9" s="37"/>
      <c r="S9" s="37"/>
      <c r="T9" s="37"/>
      <c r="U9" s="37"/>
      <c r="V9" s="37"/>
      <c r="W9" s="37"/>
      <c r="X9" s="37"/>
      <c r="Y9" s="37"/>
    </row>
    <row r="10" spans="1:27" ht="15.1" customHeight="1" thickBot="1">
      <c r="A10" s="68" t="str">
        <f>IF('Data entry'!A10&lt;&gt;"",'Data entry'!A10,"")</f>
        <v/>
      </c>
      <c r="B10" s="68">
        <f>IF('Data entry'!B10&lt;&gt;"",'Data entry'!B10,"")</f>
        <v>500</v>
      </c>
      <c r="C10" s="69"/>
      <c r="D10" s="69"/>
      <c r="E10" s="33"/>
      <c r="F10" s="34" t="s">
        <v>12</v>
      </c>
      <c r="G10" s="35"/>
      <c r="H10" s="35"/>
      <c r="I10" s="35"/>
      <c r="J10" s="33"/>
      <c r="K10" s="33"/>
      <c r="L10" s="33"/>
      <c r="M10" s="59"/>
      <c r="N10" s="60"/>
      <c r="O10" s="60"/>
      <c r="P10" s="60"/>
      <c r="Q10" s="60"/>
      <c r="R10" s="37"/>
      <c r="S10" s="37"/>
      <c r="T10" s="37"/>
      <c r="U10" s="37"/>
      <c r="V10" s="37"/>
      <c r="W10" s="37"/>
      <c r="X10" s="37"/>
      <c r="Y10" s="37"/>
    </row>
    <row r="11" spans="1:27" ht="13.65" thickBot="1">
      <c r="A11" s="68" t="str">
        <f>IF('Data entry'!A11&lt;&gt;"",'Data entry'!A11,"")</f>
        <v/>
      </c>
      <c r="B11" s="68">
        <f>IF('Data entry'!B11&lt;&gt;"",'Data entry'!B11,"")</f>
        <v>400</v>
      </c>
      <c r="C11" s="69"/>
      <c r="D11" s="69"/>
      <c r="E11" s="33"/>
      <c r="F11" s="36">
        <f>IF('Chart calculations'!E4&lt;&gt;"",'Chart calculations'!E4,"")</f>
        <v>406.31578947368422</v>
      </c>
      <c r="G11" s="35"/>
      <c r="H11" s="35"/>
      <c r="I11" s="35"/>
      <c r="J11" s="37"/>
      <c r="K11" s="59"/>
      <c r="L11" s="59"/>
      <c r="M11" s="59"/>
      <c r="N11" s="60"/>
      <c r="O11" s="60"/>
      <c r="P11" s="60"/>
      <c r="Q11" s="60"/>
      <c r="R11" s="37"/>
      <c r="S11" s="37"/>
      <c r="T11" s="37"/>
      <c r="U11" s="37"/>
      <c r="V11" s="37"/>
      <c r="W11" s="37"/>
      <c r="X11" s="37"/>
      <c r="Y11" s="37"/>
    </row>
    <row r="12" spans="1:27" ht="15.1" customHeight="1" thickBot="1">
      <c r="A12" s="68" t="str">
        <f>IF('Data entry'!A12&lt;&gt;"",'Data entry'!A12,"")</f>
        <v/>
      </c>
      <c r="B12" s="68">
        <f>IF('Data entry'!B12&lt;&gt;"",'Data entry'!B12,"")</f>
        <v>420</v>
      </c>
      <c r="C12" s="69"/>
      <c r="D12" s="69"/>
      <c r="E12" s="33"/>
      <c r="F12" s="34" t="s">
        <v>13</v>
      </c>
      <c r="G12" s="33"/>
      <c r="H12" s="33"/>
      <c r="I12" s="33"/>
      <c r="J12" s="35"/>
      <c r="K12" s="59"/>
      <c r="L12" s="59"/>
      <c r="M12" s="59"/>
      <c r="N12" s="60"/>
      <c r="O12" s="60"/>
      <c r="P12" s="60"/>
      <c r="Q12" s="60"/>
      <c r="R12" s="37"/>
      <c r="S12" s="37"/>
      <c r="T12" s="37"/>
      <c r="U12" s="37"/>
      <c r="V12" s="37"/>
      <c r="W12" s="37"/>
      <c r="X12" s="37"/>
      <c r="Y12" s="37"/>
    </row>
    <row r="13" spans="1:27" ht="13.65" thickBot="1">
      <c r="A13" s="68" t="str">
        <f>IF('Data entry'!A13&lt;&gt;"",'Data entry'!A13,"")</f>
        <v/>
      </c>
      <c r="B13" s="68">
        <f>IF('Data entry'!B13&lt;&gt;"",'Data entry'!B13,"")</f>
        <v>400</v>
      </c>
      <c r="C13" s="69"/>
      <c r="D13" s="69"/>
      <c r="E13" s="33"/>
      <c r="F13" s="36">
        <f>'Chart calculations'!E6</f>
        <v>127.84621127286303</v>
      </c>
      <c r="J13" s="35"/>
      <c r="K13" s="59"/>
      <c r="L13" s="59"/>
      <c r="M13" s="59"/>
      <c r="N13" s="60"/>
      <c r="O13" s="60"/>
      <c r="P13" s="60"/>
      <c r="Q13" s="60"/>
      <c r="R13" s="37"/>
      <c r="S13" s="37"/>
      <c r="T13" s="37"/>
      <c r="U13" s="37"/>
      <c r="V13" s="37"/>
      <c r="W13" s="37"/>
      <c r="X13" s="37"/>
      <c r="Y13" s="37"/>
    </row>
    <row r="14" spans="1:27" ht="13">
      <c r="A14" s="68" t="str">
        <f>IF('Data entry'!A14&lt;&gt;"",'Data entry'!A14,"")</f>
        <v/>
      </c>
      <c r="B14" s="68">
        <f>IF('Data entry'!B14&lt;&gt;"",'Data entry'!B14,"")</f>
        <v>300</v>
      </c>
      <c r="C14" s="69"/>
      <c r="D14" s="69"/>
      <c r="E14" s="33"/>
      <c r="F14" s="33"/>
      <c r="G14" s="35"/>
      <c r="H14" s="35"/>
      <c r="I14" s="35"/>
      <c r="J14" s="35"/>
      <c r="K14" s="59"/>
      <c r="L14" s="59"/>
      <c r="M14" s="59"/>
      <c r="N14" s="60"/>
      <c r="O14" s="60"/>
      <c r="P14" s="60"/>
      <c r="Q14" s="60"/>
      <c r="R14" s="37"/>
      <c r="S14" s="37"/>
      <c r="T14" s="37"/>
      <c r="U14" s="37"/>
      <c r="V14" s="37"/>
      <c r="W14" s="37"/>
      <c r="X14" s="37"/>
      <c r="Y14" s="37"/>
    </row>
    <row r="15" spans="1:27" ht="13">
      <c r="A15" s="68" t="str">
        <f>IF('Data entry'!A15&lt;&gt;"",'Data entry'!A15,"")</f>
        <v/>
      </c>
      <c r="B15" s="68">
        <f>IF('Data entry'!B15&lt;&gt;"",'Data entry'!B15,"")</f>
        <v>500</v>
      </c>
      <c r="C15" s="69"/>
      <c r="D15" s="69"/>
      <c r="E15" s="33"/>
      <c r="F15" s="33"/>
      <c r="G15" s="35"/>
      <c r="H15" s="35"/>
      <c r="I15" s="35"/>
      <c r="J15" s="35"/>
      <c r="K15" s="59"/>
      <c r="L15" s="59"/>
      <c r="M15" s="59"/>
      <c r="N15" s="60"/>
      <c r="O15" s="60"/>
      <c r="P15" s="60"/>
      <c r="Q15" s="60"/>
      <c r="R15" s="37"/>
      <c r="S15" s="37"/>
      <c r="T15" s="37"/>
      <c r="U15" s="37"/>
      <c r="V15" s="37"/>
      <c r="W15" s="37"/>
      <c r="X15" s="37"/>
      <c r="Y15" s="37"/>
    </row>
    <row r="16" spans="1:27" ht="12.85" customHeight="1">
      <c r="A16" s="68" t="str">
        <f>IF('Data entry'!A16&lt;&gt;"",'Data entry'!A16,"")</f>
        <v/>
      </c>
      <c r="B16" s="68">
        <f>IF('Data entry'!B16&lt;&gt;"",'Data entry'!B16,"")</f>
        <v>400</v>
      </c>
      <c r="C16" s="69"/>
      <c r="D16" s="69"/>
      <c r="J16" s="37"/>
      <c r="K16" s="59"/>
      <c r="L16" s="59"/>
      <c r="M16" s="59"/>
      <c r="N16" s="37"/>
      <c r="O16" s="37"/>
      <c r="P16" s="37"/>
      <c r="Q16" s="37"/>
      <c r="R16" s="37"/>
      <c r="S16" s="37"/>
      <c r="T16" s="37"/>
      <c r="U16" s="37"/>
      <c r="V16" s="37"/>
      <c r="W16" s="37"/>
      <c r="X16" s="37"/>
      <c r="Y16" s="37"/>
    </row>
    <row r="17" spans="1:25" ht="13">
      <c r="A17" s="68" t="str">
        <f>IF('Data entry'!A17&lt;&gt;"",'Data entry'!A17,"")</f>
        <v/>
      </c>
      <c r="B17" s="68">
        <f>IF('Data entry'!B17&lt;&gt;"",'Data entry'!B17,"")</f>
        <v>300</v>
      </c>
      <c r="C17" s="69"/>
      <c r="D17" s="69"/>
      <c r="J17" s="37"/>
      <c r="K17" s="59"/>
      <c r="L17" s="59"/>
      <c r="M17" s="59"/>
      <c r="N17" s="37"/>
      <c r="O17" s="37"/>
      <c r="P17" s="37"/>
      <c r="Q17" s="37"/>
      <c r="R17" s="37"/>
      <c r="S17" s="37"/>
      <c r="T17" s="37"/>
      <c r="U17" s="37"/>
      <c r="V17" s="37"/>
      <c r="W17" s="37"/>
      <c r="X17" s="37"/>
      <c r="Y17" s="37"/>
    </row>
    <row r="18" spans="1:25" ht="13">
      <c r="A18" s="68" t="str">
        <f>IF('Data entry'!A18&lt;&gt;"",'Data entry'!A18,"")</f>
        <v/>
      </c>
      <c r="B18" s="68">
        <f>IF('Data entry'!B18&lt;&gt;"",'Data entry'!B18,"")</f>
        <v>500</v>
      </c>
      <c r="C18" s="69"/>
      <c r="D18" s="69"/>
      <c r="J18" s="37"/>
      <c r="K18" s="59"/>
      <c r="L18" s="59"/>
      <c r="M18" s="59"/>
      <c r="N18" s="37"/>
      <c r="O18" s="37"/>
      <c r="P18" s="37"/>
      <c r="Q18" s="37"/>
      <c r="R18" s="37"/>
      <c r="S18" s="37"/>
      <c r="T18" s="37"/>
      <c r="U18" s="37"/>
      <c r="V18" s="37"/>
      <c r="W18" s="37"/>
      <c r="X18" s="37"/>
      <c r="Y18" s="37"/>
    </row>
    <row r="19" spans="1:25" ht="13">
      <c r="A19" s="68" t="str">
        <f>IF('Data entry'!A19&lt;&gt;"",'Data entry'!A19,"")</f>
        <v/>
      </c>
      <c r="B19" s="68">
        <f>IF('Data entry'!B19&lt;&gt;"",'Data entry'!B19,"")</f>
        <v>400</v>
      </c>
      <c r="C19" s="69"/>
      <c r="D19" s="69"/>
      <c r="J19" s="37"/>
      <c r="K19" s="59"/>
      <c r="L19" s="59"/>
      <c r="M19" s="59"/>
      <c r="N19" s="37"/>
      <c r="O19" s="37"/>
      <c r="P19" s="37"/>
      <c r="Q19" s="37"/>
      <c r="R19" s="37"/>
      <c r="S19" s="37"/>
      <c r="T19" s="37"/>
      <c r="U19" s="37"/>
      <c r="V19" s="37"/>
      <c r="W19" s="37"/>
      <c r="X19" s="37"/>
      <c r="Y19" s="37"/>
    </row>
    <row r="20" spans="1:25" ht="13">
      <c r="A20" s="68" t="str">
        <f>IF('Data entry'!A20&lt;&gt;"",'Data entry'!A20,"")</f>
        <v/>
      </c>
      <c r="B20" s="68">
        <f>IF('Data entry'!B20&lt;&gt;"",'Data entry'!B20,"")</f>
        <v>300</v>
      </c>
      <c r="C20" s="69"/>
      <c r="D20" s="69"/>
      <c r="J20" s="37"/>
      <c r="K20" s="59"/>
      <c r="L20" s="59"/>
      <c r="M20" s="59"/>
      <c r="N20" s="37"/>
      <c r="O20" s="37"/>
      <c r="P20" s="37"/>
      <c r="Q20" s="37"/>
      <c r="R20" s="37"/>
      <c r="S20" s="37"/>
      <c r="T20" s="37"/>
      <c r="U20" s="37"/>
      <c r="V20" s="37"/>
      <c r="W20" s="37"/>
      <c r="X20" s="37"/>
      <c r="Y20" s="37"/>
    </row>
    <row r="21" spans="1:25">
      <c r="A21" s="68" t="str">
        <f>IF('Data entry'!A21&lt;&gt;"",'Data entry'!A21,"")</f>
        <v/>
      </c>
      <c r="B21" s="68">
        <f>IF('Data entry'!B21&lt;&gt;"",'Data entry'!B21,"")</f>
        <v>500</v>
      </c>
      <c r="C21" s="33"/>
      <c r="D21" s="33"/>
      <c r="J21" s="37"/>
      <c r="K21" s="59"/>
      <c r="L21" s="59"/>
      <c r="M21" s="59"/>
      <c r="N21" s="37"/>
      <c r="O21" s="37"/>
      <c r="P21" s="37"/>
      <c r="Q21" s="37"/>
      <c r="R21" s="37"/>
      <c r="S21" s="37"/>
      <c r="T21" s="37"/>
      <c r="U21" s="37"/>
      <c r="V21" s="37"/>
      <c r="W21" s="37"/>
      <c r="X21" s="37"/>
      <c r="Y21" s="37"/>
    </row>
    <row r="22" spans="1:25">
      <c r="A22" s="37"/>
      <c r="B22"/>
      <c r="C22" s="35"/>
      <c r="D22" s="35"/>
    </row>
    <row r="23" spans="1:25">
      <c r="B23"/>
    </row>
    <row r="24" spans="1:25" ht="12.85" customHeight="1">
      <c r="B24"/>
    </row>
    <row r="30" spans="1:25" ht="12.85" customHeight="1">
      <c r="F30" s="25"/>
      <c r="G30" s="26"/>
      <c r="H30" s="26"/>
      <c r="I30" s="26"/>
      <c r="J30" s="26"/>
      <c r="L30" s="29"/>
      <c r="M30" s="29"/>
      <c r="N30" s="29"/>
      <c r="O30" s="29"/>
    </row>
    <row r="31" spans="1:25">
      <c r="E31" s="26"/>
      <c r="F31" s="26"/>
      <c r="G31" s="29"/>
      <c r="H31" s="29"/>
      <c r="I31" s="29"/>
      <c r="J31" s="29"/>
      <c r="K31" s="29"/>
      <c r="L31" s="29"/>
      <c r="M31" s="28"/>
    </row>
    <row r="32" spans="1:25">
      <c r="E32" s="26"/>
      <c r="F32" s="26"/>
      <c r="G32" s="29"/>
      <c r="H32" s="29"/>
      <c r="I32" s="29"/>
      <c r="J32" s="29"/>
      <c r="K32" s="29"/>
      <c r="L32" s="29"/>
      <c r="M32" s="28"/>
    </row>
    <row r="33" spans="5:17">
      <c r="E33" s="25"/>
      <c r="F33" s="26"/>
      <c r="G33" s="26"/>
      <c r="H33" s="26"/>
      <c r="I33" s="26"/>
      <c r="J33" s="26"/>
      <c r="K33" s="29"/>
      <c r="L33" s="29"/>
      <c r="M33" s="29"/>
      <c r="N33" s="29"/>
    </row>
    <row r="34" spans="5:17">
      <c r="E34" s="25"/>
      <c r="F34" s="26"/>
      <c r="G34" s="26"/>
      <c r="H34" s="26"/>
      <c r="I34" s="26"/>
      <c r="J34" s="26"/>
      <c r="K34" s="29"/>
      <c r="L34" s="29"/>
      <c r="M34" s="29"/>
      <c r="N34" s="29"/>
    </row>
    <row r="35" spans="5:17">
      <c r="E35" s="25"/>
      <c r="F35" s="26"/>
      <c r="G35" s="26"/>
      <c r="H35" s="26"/>
      <c r="I35" s="26"/>
      <c r="J35" s="26"/>
      <c r="K35" s="29"/>
      <c r="L35" s="29"/>
      <c r="M35" s="29"/>
      <c r="N35" s="29"/>
    </row>
    <row r="36" spans="5:17">
      <c r="E36" s="25"/>
      <c r="F36" s="26"/>
      <c r="G36" s="26"/>
      <c r="H36" s="26"/>
      <c r="I36" s="26"/>
      <c r="J36" s="26"/>
      <c r="K36" s="29"/>
      <c r="L36" s="29"/>
      <c r="M36" s="29"/>
      <c r="N36" s="29"/>
    </row>
    <row r="37" spans="5:17">
      <c r="G37" s="35"/>
      <c r="H37" s="35"/>
      <c r="I37" s="35"/>
      <c r="J37" s="25"/>
      <c r="N37" s="29"/>
      <c r="O37" s="29"/>
      <c r="P37" s="29"/>
      <c r="Q37" s="29"/>
    </row>
    <row r="38" spans="5:17">
      <c r="G38" s="35"/>
      <c r="H38" s="35"/>
      <c r="I38" s="35"/>
      <c r="J38" s="25"/>
      <c r="N38" s="29"/>
      <c r="O38" s="29"/>
      <c r="P38" s="29"/>
      <c r="Q38" s="29"/>
    </row>
    <row r="39" spans="5:17">
      <c r="G39" s="35"/>
      <c r="H39" s="35"/>
      <c r="I39" s="35"/>
      <c r="J39" s="25"/>
      <c r="N39" s="29"/>
      <c r="O39" s="29"/>
      <c r="P39" s="29"/>
      <c r="Q39" s="29"/>
    </row>
    <row r="40" spans="5:17">
      <c r="G40" s="35"/>
      <c r="H40" s="35"/>
      <c r="I40" s="35"/>
      <c r="J40" s="25"/>
      <c r="N40" s="29"/>
      <c r="O40" s="29"/>
      <c r="P40" s="29"/>
      <c r="Q40" s="29"/>
    </row>
    <row r="41" spans="5:17">
      <c r="G41" s="35"/>
      <c r="H41" s="35"/>
      <c r="I41" s="35"/>
      <c r="J41" s="25"/>
      <c r="N41" s="29"/>
      <c r="O41" s="29"/>
      <c r="P41" s="29"/>
      <c r="Q41" s="29"/>
    </row>
    <row r="42" spans="5:17">
      <c r="G42" s="35"/>
      <c r="H42" s="35"/>
      <c r="I42" s="35"/>
      <c r="J42" s="25"/>
      <c r="N42" s="29"/>
      <c r="O42" s="29"/>
      <c r="P42" s="29"/>
      <c r="Q42" s="29"/>
    </row>
    <row r="43" spans="5:17">
      <c r="G43" s="35"/>
      <c r="H43" s="35"/>
      <c r="I43" s="35"/>
      <c r="J43" s="25"/>
      <c r="N43" s="29"/>
      <c r="O43" s="29"/>
      <c r="P43" s="29"/>
      <c r="Q43" s="29"/>
    </row>
    <row r="44" spans="5:17">
      <c r="G44" s="35"/>
      <c r="H44" s="35"/>
      <c r="I44" s="35"/>
      <c r="J44" s="25"/>
      <c r="N44" s="29"/>
      <c r="O44" s="29"/>
      <c r="P44" s="29"/>
      <c r="Q44" s="29"/>
    </row>
    <row r="45" spans="5:17">
      <c r="G45" s="35"/>
      <c r="H45" s="35"/>
      <c r="I45" s="35"/>
      <c r="J45" s="25"/>
      <c r="N45" s="29"/>
      <c r="O45" s="29"/>
      <c r="P45" s="29"/>
      <c r="Q45" s="29"/>
    </row>
    <row r="46" spans="5:17">
      <c r="G46" s="35"/>
      <c r="H46" s="35"/>
      <c r="I46" s="35"/>
      <c r="J46" s="25"/>
      <c r="N46" s="29"/>
      <c r="O46" s="29"/>
      <c r="P46" s="29"/>
      <c r="Q46" s="29"/>
    </row>
    <row r="47" spans="5:17">
      <c r="G47" s="35"/>
      <c r="H47" s="35"/>
      <c r="I47" s="35"/>
      <c r="J47" s="25"/>
      <c r="N47" s="29"/>
      <c r="O47" s="29"/>
      <c r="P47" s="29"/>
      <c r="Q47" s="29"/>
    </row>
    <row r="48" spans="5:17">
      <c r="G48" s="35"/>
      <c r="H48" s="35"/>
      <c r="I48" s="35"/>
      <c r="J48" s="25"/>
      <c r="N48" s="29"/>
      <c r="O48" s="29"/>
      <c r="P48" s="29"/>
      <c r="Q48" s="29"/>
    </row>
    <row r="49" spans="7:17">
      <c r="G49" s="35"/>
      <c r="H49" s="35"/>
      <c r="I49" s="35"/>
      <c r="J49" s="25"/>
      <c r="N49" s="29"/>
      <c r="O49" s="29"/>
      <c r="P49" s="29"/>
      <c r="Q49" s="29"/>
    </row>
    <row r="50" spans="7:17">
      <c r="G50" s="35"/>
      <c r="H50" s="35"/>
      <c r="I50" s="35"/>
      <c r="J50" s="25"/>
      <c r="N50" s="29"/>
      <c r="O50" s="29"/>
      <c r="P50" s="29"/>
      <c r="Q50" s="29"/>
    </row>
    <row r="51" spans="7:17">
      <c r="G51" s="35"/>
      <c r="H51" s="35"/>
      <c r="I51" s="35"/>
      <c r="J51" s="25"/>
      <c r="N51" s="29"/>
      <c r="O51" s="29"/>
      <c r="P51" s="29"/>
      <c r="Q51" s="29"/>
    </row>
    <row r="52" spans="7:17">
      <c r="G52" s="35"/>
      <c r="H52" s="35"/>
      <c r="I52" s="35"/>
      <c r="J52" s="25"/>
      <c r="N52" s="29"/>
      <c r="O52" s="29"/>
      <c r="P52" s="29"/>
      <c r="Q52" s="29"/>
    </row>
    <row r="53" spans="7:17">
      <c r="G53" s="35"/>
      <c r="H53" s="35"/>
      <c r="I53" s="35"/>
      <c r="J53" s="25"/>
      <c r="N53" s="29"/>
      <c r="O53" s="29"/>
      <c r="P53" s="29"/>
      <c r="Q53" s="29"/>
    </row>
    <row r="54" spans="7:17">
      <c r="G54" s="35"/>
      <c r="H54" s="35"/>
      <c r="I54" s="35"/>
      <c r="J54" s="25"/>
      <c r="N54" s="29"/>
      <c r="O54" s="29"/>
      <c r="P54" s="29"/>
      <c r="Q54" s="29"/>
    </row>
    <row r="55" spans="7:17">
      <c r="G55" s="35"/>
      <c r="H55" s="35"/>
      <c r="I55" s="35"/>
      <c r="J55" s="25"/>
      <c r="N55" s="29"/>
      <c r="O55" s="29"/>
      <c r="P55" s="29"/>
      <c r="Q55" s="29"/>
    </row>
    <row r="56" spans="7:17">
      <c r="G56" s="35"/>
      <c r="H56" s="35"/>
      <c r="I56" s="35"/>
      <c r="J56" s="25"/>
      <c r="N56" s="29"/>
      <c r="O56" s="29"/>
      <c r="P56" s="29"/>
      <c r="Q56" s="29"/>
    </row>
    <row r="57" spans="7:17">
      <c r="G57" s="35"/>
      <c r="H57" s="35"/>
      <c r="I57" s="35"/>
      <c r="J57" s="25"/>
      <c r="N57" s="29"/>
      <c r="O57" s="29"/>
      <c r="P57" s="29"/>
      <c r="Q57" s="29"/>
    </row>
    <row r="58" spans="7:17">
      <c r="G58" s="35"/>
      <c r="H58" s="35"/>
      <c r="I58" s="35"/>
      <c r="J58" s="25"/>
      <c r="N58" s="29"/>
      <c r="O58" s="29"/>
      <c r="P58" s="29"/>
      <c r="Q58" s="29"/>
    </row>
    <row r="59" spans="7:17">
      <c r="G59" s="35"/>
      <c r="H59" s="35"/>
      <c r="I59" s="35"/>
      <c r="J59" s="25"/>
      <c r="N59" s="29"/>
      <c r="O59" s="29"/>
      <c r="P59" s="29"/>
      <c r="Q59" s="29"/>
    </row>
    <row r="60" spans="7:17">
      <c r="G60" s="35"/>
      <c r="H60" s="35"/>
      <c r="I60" s="35"/>
      <c r="J60" s="25"/>
      <c r="N60" s="29"/>
      <c r="O60" s="29"/>
      <c r="P60" s="29"/>
      <c r="Q60" s="29"/>
    </row>
    <row r="61" spans="7:17">
      <c r="G61" s="35"/>
      <c r="H61" s="35"/>
      <c r="I61" s="35"/>
      <c r="J61" s="25"/>
      <c r="N61" s="29"/>
      <c r="O61" s="29"/>
      <c r="P61" s="29"/>
      <c r="Q61" s="29"/>
    </row>
    <row r="62" spans="7:17">
      <c r="G62" s="35"/>
      <c r="H62" s="35"/>
      <c r="I62" s="35"/>
      <c r="J62" s="25"/>
      <c r="N62" s="29"/>
      <c r="O62" s="29"/>
      <c r="P62" s="29"/>
      <c r="Q62" s="29"/>
    </row>
    <row r="63" spans="7:17">
      <c r="G63" s="35"/>
      <c r="H63" s="35"/>
      <c r="I63" s="35"/>
      <c r="J63" s="25"/>
      <c r="N63" s="29"/>
      <c r="O63" s="29"/>
      <c r="P63" s="29"/>
      <c r="Q63" s="29"/>
    </row>
    <row r="64" spans="7:17">
      <c r="G64" s="35"/>
      <c r="H64" s="35"/>
      <c r="I64" s="35"/>
      <c r="J64" s="25"/>
      <c r="N64" s="29"/>
      <c r="O64" s="29"/>
      <c r="P64" s="29"/>
      <c r="Q64" s="29"/>
    </row>
    <row r="65" spans="7:17">
      <c r="G65" s="35"/>
      <c r="H65" s="35"/>
      <c r="I65" s="35"/>
      <c r="J65" s="25"/>
      <c r="N65" s="29"/>
      <c r="O65" s="29"/>
      <c r="P65" s="29"/>
      <c r="Q65" s="29"/>
    </row>
    <row r="66" spans="7:17">
      <c r="G66" s="35"/>
      <c r="H66" s="35"/>
      <c r="I66" s="35"/>
      <c r="J66" s="25"/>
      <c r="N66" s="29"/>
      <c r="O66" s="29"/>
      <c r="P66" s="29"/>
      <c r="Q66" s="29"/>
    </row>
    <row r="67" spans="7:17">
      <c r="G67" s="35"/>
      <c r="H67" s="35"/>
      <c r="I67" s="35"/>
      <c r="J67" s="25"/>
      <c r="N67" s="29"/>
      <c r="O67" s="29"/>
      <c r="P67" s="29"/>
      <c r="Q67" s="29"/>
    </row>
    <row r="68" spans="7:17">
      <c r="G68" s="35"/>
      <c r="H68" s="35"/>
      <c r="I68" s="35"/>
      <c r="J68" s="25"/>
      <c r="N68" s="29"/>
      <c r="O68" s="29"/>
      <c r="P68" s="29"/>
      <c r="Q68" s="29"/>
    </row>
    <row r="69" spans="7:17">
      <c r="G69" s="35"/>
      <c r="H69" s="35"/>
      <c r="I69" s="35"/>
      <c r="J69" s="25"/>
      <c r="N69" s="29"/>
      <c r="O69" s="29"/>
      <c r="P69" s="29"/>
      <c r="Q69" s="29"/>
    </row>
    <row r="70" spans="7:17">
      <c r="G70" s="35"/>
      <c r="H70" s="35"/>
      <c r="I70" s="35"/>
      <c r="J70" s="25"/>
      <c r="N70" s="29"/>
      <c r="O70" s="29"/>
      <c r="P70" s="29"/>
      <c r="Q70" s="29"/>
    </row>
    <row r="71" spans="7:17">
      <c r="G71" s="35"/>
      <c r="H71" s="35"/>
      <c r="I71" s="35"/>
      <c r="J71" s="25"/>
      <c r="N71" s="29"/>
      <c r="O71" s="29"/>
      <c r="P71" s="29"/>
      <c r="Q71" s="29"/>
    </row>
    <row r="72" spans="7:17">
      <c r="G72" s="35"/>
      <c r="H72" s="35"/>
      <c r="I72" s="35"/>
      <c r="J72" s="25"/>
      <c r="N72" s="29"/>
      <c r="O72" s="29"/>
      <c r="P72" s="29"/>
      <c r="Q72" s="29"/>
    </row>
    <row r="73" spans="7:17">
      <c r="G73" s="35"/>
      <c r="H73" s="35"/>
      <c r="I73" s="35"/>
      <c r="J73" s="25"/>
      <c r="N73" s="29"/>
      <c r="O73" s="29"/>
      <c r="P73" s="29"/>
      <c r="Q73" s="29"/>
    </row>
    <row r="74" spans="7:17">
      <c r="G74" s="35"/>
      <c r="H74" s="35"/>
      <c r="I74" s="35"/>
      <c r="J74" s="25"/>
      <c r="N74" s="29"/>
      <c r="O74" s="29"/>
      <c r="P74" s="29"/>
      <c r="Q74" s="29"/>
    </row>
    <row r="75" spans="7:17">
      <c r="G75" s="35"/>
      <c r="H75" s="35"/>
      <c r="I75" s="35"/>
      <c r="J75" s="25"/>
      <c r="N75" s="29"/>
      <c r="O75" s="29"/>
      <c r="P75" s="29"/>
      <c r="Q75" s="29"/>
    </row>
    <row r="76" spans="7:17">
      <c r="G76" s="35"/>
      <c r="H76" s="35"/>
      <c r="I76" s="35"/>
      <c r="J76" s="25"/>
      <c r="N76" s="29"/>
      <c r="O76" s="29"/>
      <c r="P76" s="29"/>
      <c r="Q76" s="29"/>
    </row>
    <row r="77" spans="7:17">
      <c r="G77" s="35"/>
      <c r="H77" s="35"/>
      <c r="I77" s="35"/>
      <c r="J77" s="25"/>
      <c r="N77" s="29"/>
      <c r="O77" s="29"/>
      <c r="P77" s="29"/>
      <c r="Q77" s="29"/>
    </row>
    <row r="78" spans="7:17">
      <c r="G78" s="35"/>
      <c r="H78" s="35"/>
      <c r="I78" s="35"/>
      <c r="J78" s="25"/>
      <c r="N78" s="29"/>
      <c r="O78" s="29"/>
      <c r="P78" s="29"/>
      <c r="Q78" s="29"/>
    </row>
    <row r="79" spans="7:17">
      <c r="G79" s="35"/>
      <c r="H79" s="35"/>
      <c r="I79" s="35"/>
      <c r="J79" s="25"/>
      <c r="N79" s="29"/>
      <c r="O79" s="29"/>
      <c r="P79" s="29"/>
      <c r="Q79" s="29"/>
    </row>
    <row r="80" spans="7:17">
      <c r="G80" s="35"/>
      <c r="H80" s="35"/>
      <c r="I80" s="35"/>
      <c r="J80" s="25"/>
      <c r="N80" s="29"/>
      <c r="O80" s="29"/>
      <c r="P80" s="29"/>
      <c r="Q80" s="29"/>
    </row>
    <row r="81" spans="7:17">
      <c r="G81" s="35"/>
      <c r="H81" s="35"/>
      <c r="I81" s="35"/>
      <c r="J81" s="25"/>
      <c r="N81" s="29"/>
      <c r="O81" s="29"/>
      <c r="P81" s="29"/>
      <c r="Q81" s="29"/>
    </row>
    <row r="82" spans="7:17">
      <c r="G82" s="35"/>
      <c r="H82" s="35"/>
      <c r="I82" s="35"/>
      <c r="J82" s="25"/>
      <c r="N82" s="29"/>
      <c r="O82" s="29"/>
      <c r="P82" s="29"/>
      <c r="Q82" s="29"/>
    </row>
    <row r="83" spans="7:17">
      <c r="G83" s="35"/>
      <c r="H83" s="35"/>
      <c r="I83" s="35"/>
    </row>
    <row r="84" spans="7:17">
      <c r="G84" s="35"/>
      <c r="H84" s="35"/>
      <c r="I84" s="35"/>
    </row>
  </sheetData>
  <sheetProtection password="ED15" sheet="1" objects="1" scenarios="1" selectLockedCells="1"/>
  <mergeCells count="2">
    <mergeCell ref="J1:U1"/>
    <mergeCell ref="H2:H9"/>
  </mergeCells>
  <phoneticPr fontId="3" type="noConversion"/>
  <dataValidations xWindow="242" yWindow="169" count="2">
    <dataValidation type="list" errorStyle="information" allowBlank="1" showInputMessage="1" showErrorMessage="1" errorTitle="Select month" error="Please select the month of testing from the drop-down list" promptTitle="Month" prompt="Select the month of testing from the drop-down list" sqref="D2">
      <formula1>Month</formula1>
    </dataValidation>
    <dataValidation type="list" errorStyle="information" allowBlank="1" showInputMessage="1" showErrorMessage="1" errorTitle="Herd size" error="You must select appropriate herd size category from the list" promptTitle="Herd size" prompt="Please select your herd size category from the list" sqref="C2">
      <formula1>size</formula1>
    </dataValidation>
  </dataValidations>
  <pageMargins left="0.75" right="0.75" top="1" bottom="1" header="0.5" footer="0.5"/>
  <pageSetup orientation="portrait" horizontalDpi="300" verticalDpi="1200" r:id="rId1"/>
  <headerFooter alignWithMargins="0"/>
  <colBreaks count="2" manualBreakCount="2">
    <brk id="4" max="21" man="1"/>
    <brk id="8" max="21" man="1"/>
  </colBreaks>
  <drawing r:id="rId2"/>
</worksheet>
</file>

<file path=xl/worksheets/sheet5.xml><?xml version="1.0" encoding="utf-8"?>
<worksheet xmlns="http://schemas.openxmlformats.org/spreadsheetml/2006/main" xmlns:r="http://schemas.openxmlformats.org/officeDocument/2006/relationships">
  <sheetPr codeName="Sheet4"/>
  <dimension ref="A1:X58"/>
  <sheetViews>
    <sheetView showGridLines="0" view="pageBreakPreview" topLeftCell="D1" zoomScale="60" zoomScaleNormal="100" workbookViewId="0">
      <selection activeCell="P1" sqref="P1"/>
    </sheetView>
  </sheetViews>
  <sheetFormatPr defaultRowHeight="12.35"/>
  <cols>
    <col min="1" max="1" width="10.875" style="5" bestFit="1" customWidth="1"/>
    <col min="2" max="2" width="9.25" style="6" bestFit="1" customWidth="1"/>
    <col min="3" max="3" width="15.25" style="1" bestFit="1" customWidth="1"/>
    <col min="4" max="4" width="15.25" style="1" customWidth="1"/>
    <col min="5" max="5" width="28.75" style="1" bestFit="1" customWidth="1"/>
    <col min="6" max="6" width="9.875" bestFit="1" customWidth="1"/>
    <col min="7" max="7" width="9.25" bestFit="1" customWidth="1"/>
    <col min="8" max="9" width="9.25" style="4" bestFit="1" customWidth="1"/>
    <col min="10" max="10" width="13.625" style="4" customWidth="1"/>
    <col min="11" max="12" width="10" bestFit="1" customWidth="1"/>
    <col min="13" max="14" width="10.625" bestFit="1" customWidth="1"/>
  </cols>
  <sheetData>
    <row r="1" spans="1:24" ht="210.85">
      <c r="A1" s="5" t="s">
        <v>2</v>
      </c>
      <c r="B1" s="6" t="s">
        <v>0</v>
      </c>
      <c r="F1" t="s">
        <v>1</v>
      </c>
      <c r="G1" s="1" t="s">
        <v>0</v>
      </c>
      <c r="H1" s="4" t="s">
        <v>4</v>
      </c>
      <c r="I1" s="4" t="s">
        <v>3</v>
      </c>
      <c r="J1" s="4" t="s">
        <v>5</v>
      </c>
      <c r="K1" s="4" t="s">
        <v>11</v>
      </c>
      <c r="L1" s="4" t="s">
        <v>10</v>
      </c>
      <c r="M1" s="4" t="s">
        <v>9</v>
      </c>
      <c r="N1" s="4" t="s">
        <v>8</v>
      </c>
      <c r="O1" s="38" t="s">
        <v>27</v>
      </c>
      <c r="P1" s="38" t="s">
        <v>28</v>
      </c>
      <c r="Q1" s="39" t="s">
        <v>29</v>
      </c>
      <c r="R1" s="38" t="s">
        <v>30</v>
      </c>
      <c r="S1" s="38" t="s">
        <v>31</v>
      </c>
      <c r="T1" s="38" t="s">
        <v>27</v>
      </c>
      <c r="U1" s="38" t="s">
        <v>28</v>
      </c>
      <c r="V1" s="39" t="s">
        <v>29</v>
      </c>
      <c r="W1" s="38" t="s">
        <v>30</v>
      </c>
      <c r="X1" s="38" t="s">
        <v>31</v>
      </c>
    </row>
    <row r="2" spans="1:24">
      <c r="A2" s="5" t="str">
        <f>IF('data for calculations'!A2&lt;&gt;"",'data for calculations'!A2,"")</f>
        <v/>
      </c>
      <c r="B2" s="2">
        <f>IF('data for calculations'!B2&lt;&gt;"",'data for calculations'!B2,"")</f>
        <v>400</v>
      </c>
      <c r="C2" s="2"/>
      <c r="D2" s="2"/>
      <c r="E2" s="2"/>
      <c r="G2" s="1">
        <f>IF(B2&lt;&gt;"",B2,"")</f>
        <v>400</v>
      </c>
      <c r="H2" s="4">
        <f>IF(B2&lt;&gt;"",$E$4+$E$6*3,"")</f>
        <v>789.8544232922734</v>
      </c>
      <c r="I2" s="4">
        <f>IF(B2&lt;&gt;"",$E$4,"")</f>
        <v>406.31578947368422</v>
      </c>
      <c r="J2" s="4">
        <f>IF(B2&lt;&gt;"",$E$4-$E$6*3,"")</f>
        <v>22.7771556550951</v>
      </c>
      <c r="K2" s="3">
        <f>IF(B2&lt;&gt;"",$E$4-$E$6*2,"")</f>
        <v>150.62336692795816</v>
      </c>
      <c r="L2" s="3">
        <f>IF(B2&lt;&gt;"",$E$4-$E$6,"")</f>
        <v>278.46957820082116</v>
      </c>
      <c r="M2" s="3">
        <f>IF(B2&lt;&gt;"",$E$4+$E$6,"")</f>
        <v>534.16200074654728</v>
      </c>
      <c r="N2" s="3">
        <f>IF(B2&lt;&gt;"",$E$4+$E$6*2,"")</f>
        <v>662.00821201941028</v>
      </c>
      <c r="O2" t="str">
        <f>IF(AND(B2&lt;J2,B2&lt;&gt;""),B2,"")</f>
        <v/>
      </c>
      <c r="T2" t="str">
        <f>IF(B2&gt;H2,B2,"")</f>
        <v/>
      </c>
    </row>
    <row r="3" spans="1:24">
      <c r="A3" s="5" t="str">
        <f>IF('data for calculations'!A3&lt;&gt;"",'data for calculations'!A3,"")</f>
        <v/>
      </c>
      <c r="B3" s="2">
        <f>IF('data for calculations'!B3&lt;&gt;"",'data for calculations'!B3,"")</f>
        <v>300</v>
      </c>
      <c r="C3" s="2"/>
      <c r="D3" s="2"/>
      <c r="E3" s="2" t="s">
        <v>12</v>
      </c>
      <c r="F3" s="1">
        <f>IF(AND(B3&lt;&gt;"",B2&lt;&gt;""),ABS(B3-B2),"")</f>
        <v>100</v>
      </c>
      <c r="G3" s="1">
        <f t="shared" ref="G3:G24" si="0">IF(B3&lt;&gt;"",B3,"")</f>
        <v>300</v>
      </c>
      <c r="H3" s="4">
        <f t="shared" ref="H3:H24" si="1">IF(B3&lt;&gt;"",$E$4+$E$6*3,"")</f>
        <v>789.8544232922734</v>
      </c>
      <c r="I3" s="4">
        <f t="shared" ref="I3:I24" si="2">IF(B3&lt;&gt;"",$E$4,"")</f>
        <v>406.31578947368422</v>
      </c>
      <c r="J3" s="4">
        <f t="shared" ref="J3:J24" si="3">IF(B3&lt;&gt;"",$E$4-$E$6*3,"")</f>
        <v>22.7771556550951</v>
      </c>
      <c r="K3" s="3">
        <f t="shared" ref="K3:K24" si="4">IF(B3&lt;&gt;"",$E$4-$E$6*2,"")</f>
        <v>150.62336692795816</v>
      </c>
      <c r="L3" s="3">
        <f t="shared" ref="L3:L24" si="5">IF(B3&lt;&gt;"",$E$4-$E$6,"")</f>
        <v>278.46957820082116</v>
      </c>
      <c r="M3" s="3">
        <f t="shared" ref="M3:M24" si="6">IF(B3&lt;&gt;"",$E$4+$E$6,"")</f>
        <v>534.16200074654728</v>
      </c>
      <c r="N3" s="3">
        <f t="shared" ref="N3:N24" si="7">IF(B3&lt;&gt;"",$E$4+$E$6*2,"")</f>
        <v>662.00821201941028</v>
      </c>
      <c r="O3" t="str">
        <f t="shared" ref="O3:O24" si="8">IF(AND(B3&lt;J3,B3&lt;&gt;""),B3,"")</f>
        <v/>
      </c>
      <c r="R3" t="str">
        <f>IF(AND(B3&lt;K3,B2&lt;K2,B3&lt;&gt;""),B3,"")</f>
        <v/>
      </c>
      <c r="T3" t="str">
        <f t="shared" ref="T3:T21" si="9">IF(B3&gt;H3,B3,"")</f>
        <v/>
      </c>
      <c r="W3" t="str">
        <f>IF(AND(B3&gt;N3,B2&gt;N2),B3,"")</f>
        <v/>
      </c>
    </row>
    <row r="4" spans="1:24">
      <c r="A4" s="5" t="str">
        <f>IF('data for calculations'!A4&lt;&gt;"",'data for calculations'!A4,"")</f>
        <v/>
      </c>
      <c r="B4" s="2">
        <f>IF('data for calculations'!B4&lt;&gt;"",'data for calculations'!B4,"")</f>
        <v>500</v>
      </c>
      <c r="C4" s="2"/>
      <c r="D4" s="2"/>
      <c r="E4" s="2">
        <f>IF(B2:B20&lt;&gt;"",AVERAGE(B2:B20),"")</f>
        <v>406.31578947368422</v>
      </c>
      <c r="F4" s="1">
        <f t="shared" ref="F4:F21" si="10">IF(AND(B4&lt;&gt;"",B3&lt;&gt;""),ABS(B4-B3),"")</f>
        <v>200</v>
      </c>
      <c r="G4" s="1">
        <f t="shared" si="0"/>
        <v>500</v>
      </c>
      <c r="H4" s="4">
        <f t="shared" si="1"/>
        <v>789.8544232922734</v>
      </c>
      <c r="I4" s="4">
        <f t="shared" si="2"/>
        <v>406.31578947368422</v>
      </c>
      <c r="J4" s="4">
        <f t="shared" si="3"/>
        <v>22.7771556550951</v>
      </c>
      <c r="K4" s="3">
        <f t="shared" si="4"/>
        <v>150.62336692795816</v>
      </c>
      <c r="L4" s="3">
        <f t="shared" si="5"/>
        <v>278.46957820082116</v>
      </c>
      <c r="M4" s="3">
        <f t="shared" si="6"/>
        <v>534.16200074654728</v>
      </c>
      <c r="N4" s="3">
        <f t="shared" si="7"/>
        <v>662.00821201941028</v>
      </c>
      <c r="O4" t="str">
        <f t="shared" si="8"/>
        <v/>
      </c>
      <c r="R4" t="str">
        <f>IF(OR(AND(B4&lt;K4,B3&lt;K3,B3&lt;&gt;""),(AND(B4&lt;K4,B2&lt;K2,B3&lt;&gt;""))),B4,"")</f>
        <v/>
      </c>
      <c r="T4" t="str">
        <f t="shared" si="9"/>
        <v/>
      </c>
      <c r="W4" t="str">
        <f>IF(OR(AND(B4&gt;N4,B3&gt;N3),(AND(B4&gt;N4,B2&gt;N2))),B4,"")</f>
        <v/>
      </c>
    </row>
    <row r="5" spans="1:24">
      <c r="A5" s="5" t="str">
        <f>IF('data for calculations'!A5&lt;&gt;"",'data for calculations'!A5,"")</f>
        <v/>
      </c>
      <c r="B5" s="2">
        <f>IF('data for calculations'!B5&lt;&gt;"",'data for calculations'!B5,"")</f>
        <v>400</v>
      </c>
      <c r="C5" s="2"/>
      <c r="D5" s="2"/>
      <c r="E5" s="2" t="s">
        <v>7</v>
      </c>
      <c r="F5" s="1">
        <f t="shared" si="10"/>
        <v>100</v>
      </c>
      <c r="G5" s="1">
        <f t="shared" si="0"/>
        <v>400</v>
      </c>
      <c r="H5" s="4">
        <f t="shared" si="1"/>
        <v>789.8544232922734</v>
      </c>
      <c r="I5" s="4">
        <f t="shared" si="2"/>
        <v>406.31578947368422</v>
      </c>
      <c r="J5" s="4">
        <f t="shared" si="3"/>
        <v>22.7771556550951</v>
      </c>
      <c r="K5" s="3">
        <f t="shared" si="4"/>
        <v>150.62336692795816</v>
      </c>
      <c r="L5" s="3">
        <f t="shared" si="5"/>
        <v>278.46957820082116</v>
      </c>
      <c r="M5" s="3">
        <f t="shared" si="6"/>
        <v>534.16200074654728</v>
      </c>
      <c r="N5" s="3">
        <f t="shared" si="7"/>
        <v>662.00821201941028</v>
      </c>
      <c r="O5" t="str">
        <f t="shared" si="8"/>
        <v/>
      </c>
      <c r="R5" t="str">
        <f t="shared" ref="R5:R13" si="11">IF(OR(AND(B5&lt;K5,B4&lt;K4,B4&lt;&gt;""),(AND(B5&lt;K5,B3&lt;K3,B4&lt;&gt;""))),B5,"")</f>
        <v/>
      </c>
      <c r="S5" t="str">
        <f>IF(AND(B5&lt;L5,B4&lt;L4,B3&lt;L3,B2&lt;L2,B5&lt;&gt;""),B5,"")</f>
        <v/>
      </c>
      <c r="T5" t="str">
        <f t="shared" si="9"/>
        <v/>
      </c>
      <c r="W5" t="str">
        <f t="shared" ref="W5:W20" si="12">IF(OR(AND(B5&gt;N5,B4&gt;N4),(AND(B5&gt;N5,B3&gt;N3))),B5,"")</f>
        <v/>
      </c>
      <c r="X5" t="str">
        <f>IF(AND(B5&gt;M5,B4&gt;M4,B3&gt;M3,B2&gt;M2),B5,"")</f>
        <v/>
      </c>
    </row>
    <row r="6" spans="1:24">
      <c r="A6" s="5" t="str">
        <f>IF('data for calculations'!A6&lt;&gt;"",'data for calculations'!A6,"")</f>
        <v/>
      </c>
      <c r="B6" s="2">
        <f>IF('data for calculations'!B6&lt;&gt;"",'data for calculations'!B6,"")</f>
        <v>300</v>
      </c>
      <c r="C6" s="2"/>
      <c r="D6" s="2"/>
      <c r="E6" s="2">
        <f>IF(B2:B20&lt;&gt;"",AVERAGE(F:F)/1.128,"")</f>
        <v>127.84621127286303</v>
      </c>
      <c r="F6" s="1">
        <f t="shared" si="10"/>
        <v>100</v>
      </c>
      <c r="G6" s="1">
        <f t="shared" si="0"/>
        <v>300</v>
      </c>
      <c r="H6" s="4">
        <f t="shared" si="1"/>
        <v>789.8544232922734</v>
      </c>
      <c r="I6" s="4">
        <f t="shared" si="2"/>
        <v>406.31578947368422</v>
      </c>
      <c r="J6" s="4">
        <f t="shared" si="3"/>
        <v>22.7771556550951</v>
      </c>
      <c r="K6" s="3">
        <f t="shared" si="4"/>
        <v>150.62336692795816</v>
      </c>
      <c r="L6" s="3">
        <f t="shared" si="5"/>
        <v>278.46957820082116</v>
      </c>
      <c r="M6" s="3">
        <f t="shared" si="6"/>
        <v>534.16200074654728</v>
      </c>
      <c r="N6" s="3">
        <f t="shared" si="7"/>
        <v>662.00821201941028</v>
      </c>
      <c r="O6" t="str">
        <f t="shared" si="8"/>
        <v/>
      </c>
      <c r="R6" t="str">
        <f t="shared" si="11"/>
        <v/>
      </c>
      <c r="S6" t="str">
        <f>IF(OR(AND(B6&lt;L6,B5&lt;L5,B4&lt;L4,B3&lt;L3,B6&lt;&gt;""),AND(B6&lt;L6,B4&lt;L4,B3&lt;L3,B2&lt;L2,B6&lt;&gt;""),AND(B6&lt;L6,B5&lt;L5,B3&lt;L3,B2&lt;L2,B6&lt;&gt;""),AND(B6&lt;L6,B5&lt;L5,B4&lt;L4,B2&lt;L2,B6&lt;&gt;"")),B6,"")</f>
        <v/>
      </c>
      <c r="T6" t="str">
        <f t="shared" si="9"/>
        <v/>
      </c>
      <c r="W6" t="str">
        <f t="shared" si="12"/>
        <v/>
      </c>
      <c r="X6" t="str">
        <f>IF(OR(AND(B6&gt;M6,B5&gt;M5,B4&gt;M4,B3&gt;M3),AND(B6&gt;M6,B4&gt;M4,B3&gt;M3,B2&gt;M2),AND(B6&gt;M6,B5&gt;M5,B3&gt;M3,B2&gt;M2),AND(B6&gt;M6,B5&gt;M5,B4&gt;M4,B2&gt;M2)),B6,"")</f>
        <v/>
      </c>
    </row>
    <row r="7" spans="1:24">
      <c r="A7" s="5" t="str">
        <f>IF('data for calculations'!A7&lt;&gt;"",'data for calculations'!A7,"")</f>
        <v/>
      </c>
      <c r="B7" s="2">
        <f>IF('data for calculations'!B7&lt;&gt;"",'data for calculations'!B7,"")</f>
        <v>700</v>
      </c>
      <c r="C7" s="2"/>
      <c r="D7" s="2"/>
      <c r="E7" s="2"/>
      <c r="F7" s="1">
        <f t="shared" si="10"/>
        <v>400</v>
      </c>
      <c r="G7" s="1">
        <f t="shared" si="0"/>
        <v>700</v>
      </c>
      <c r="H7" s="4">
        <f t="shared" si="1"/>
        <v>789.8544232922734</v>
      </c>
      <c r="I7" s="4">
        <f t="shared" si="2"/>
        <v>406.31578947368422</v>
      </c>
      <c r="J7" s="4">
        <f t="shared" si="3"/>
        <v>22.7771556550951</v>
      </c>
      <c r="K7" s="3">
        <f t="shared" si="4"/>
        <v>150.62336692795816</v>
      </c>
      <c r="L7" s="3">
        <f t="shared" si="5"/>
        <v>278.46957820082116</v>
      </c>
      <c r="M7" s="3">
        <f t="shared" si="6"/>
        <v>534.16200074654728</v>
      </c>
      <c r="N7" s="3">
        <f t="shared" si="7"/>
        <v>662.00821201941028</v>
      </c>
      <c r="O7" t="str">
        <f t="shared" si="8"/>
        <v/>
      </c>
      <c r="Q7" t="str">
        <f>IF(AND(B7&lt;B6,B6&lt;B5,B5&lt;B4,B4&lt;B3,B3&lt;B2,B7&lt;&gt;""),B7,"")</f>
        <v/>
      </c>
      <c r="R7" t="str">
        <f t="shared" si="11"/>
        <v/>
      </c>
      <c r="S7" t="str">
        <f t="shared" ref="S7:S21" si="13">IF(OR(AND(B7&lt;L7,B6&lt;L6,B5&lt;L5,B4&lt;L4,B7&lt;&gt;""),AND(B7&lt;L7,B5&lt;L5,B4&lt;L4,B3&lt;L3,B7&lt;&gt;""),AND(B7&lt;L7,B6&lt;L6,B4&lt;L4,B3&lt;L3,B7&lt;&gt;""),AND(B7&lt;L7,B6&lt;L6,B5&lt;L5,B3&lt;L3,B7&lt;&gt;"")),B7,"")</f>
        <v/>
      </c>
      <c r="T7" t="str">
        <f t="shared" si="9"/>
        <v/>
      </c>
      <c r="V7" t="str">
        <f>IF(AND(B7&gt;B6,B6&gt;B5,B5&gt;B4,B4&gt;B3,B3&gt;B2),B7,"")</f>
        <v/>
      </c>
      <c r="W7" t="str">
        <f t="shared" si="12"/>
        <v/>
      </c>
      <c r="X7" t="str">
        <f t="shared" ref="X7:X20" si="14">IF(OR(AND(B7&gt;M7,B6&gt;M6,B5&gt;M5,B4&gt;M4),AND(B7&gt;M7,B5&gt;M5,B4&gt;M4,B3&gt;M3),AND(B7&gt;M7,B6&gt;M6,B4&gt;M4,B3&gt;M3),AND(B7&gt;M7,B6&gt;M6,B5&gt;M5,B3&gt;M3)),B7,"")</f>
        <v/>
      </c>
    </row>
    <row r="8" spans="1:24">
      <c r="A8" s="5" t="str">
        <f>IF('data for calculations'!A8&lt;&gt;"",'data for calculations'!A8,"")</f>
        <v/>
      </c>
      <c r="B8" s="2">
        <f>IF('data for calculations'!B8&lt;&gt;"",'data for calculations'!B8,"")</f>
        <v>400</v>
      </c>
      <c r="C8" s="2"/>
      <c r="D8" s="2"/>
      <c r="E8" s="2"/>
      <c r="F8" s="1">
        <f t="shared" si="10"/>
        <v>300</v>
      </c>
      <c r="G8" s="1">
        <f t="shared" si="0"/>
        <v>400</v>
      </c>
      <c r="H8" s="4">
        <f t="shared" si="1"/>
        <v>789.8544232922734</v>
      </c>
      <c r="I8" s="4">
        <f t="shared" si="2"/>
        <v>406.31578947368422</v>
      </c>
      <c r="J8" s="4">
        <f t="shared" si="3"/>
        <v>22.7771556550951</v>
      </c>
      <c r="K8" s="3">
        <f t="shared" si="4"/>
        <v>150.62336692795816</v>
      </c>
      <c r="L8" s="3">
        <f t="shared" si="5"/>
        <v>278.46957820082116</v>
      </c>
      <c r="M8" s="3">
        <f t="shared" si="6"/>
        <v>534.16200074654728</v>
      </c>
      <c r="N8" s="3">
        <f t="shared" si="7"/>
        <v>662.00821201941028</v>
      </c>
      <c r="O8" t="str">
        <f t="shared" si="8"/>
        <v/>
      </c>
      <c r="Q8" t="str">
        <f t="shared" ref="Q8:Q20" si="15">IF(AND(B8&lt;B7,B7&lt;B6,B6&lt;B5,B5&lt;B4,B4&lt;B3,B8&lt;&gt;""),B8,"")</f>
        <v/>
      </c>
      <c r="R8" t="str">
        <f t="shared" si="11"/>
        <v/>
      </c>
      <c r="S8" t="str">
        <f t="shared" si="13"/>
        <v/>
      </c>
      <c r="T8" t="str">
        <f t="shared" si="9"/>
        <v/>
      </c>
      <c r="V8" t="str">
        <f>IF(AND(B8&gt;B7,B7&gt;B6,B6&gt;B5,B5&gt;B4,B4&gt;B3),B8,"")</f>
        <v/>
      </c>
      <c r="W8" t="str">
        <f t="shared" si="12"/>
        <v/>
      </c>
      <c r="X8" t="str">
        <f t="shared" si="14"/>
        <v/>
      </c>
    </row>
    <row r="9" spans="1:24">
      <c r="A9" s="5" t="str">
        <f>IF('data for calculations'!A9&lt;&gt;"",'data for calculations'!A9,"")</f>
        <v/>
      </c>
      <c r="B9" s="2">
        <f>IF('data for calculations'!B9&lt;&gt;"",'data for calculations'!B9,"")</f>
        <v>300</v>
      </c>
      <c r="C9" s="2"/>
      <c r="D9" s="2"/>
      <c r="E9" s="2"/>
      <c r="F9" s="1">
        <f t="shared" si="10"/>
        <v>100</v>
      </c>
      <c r="G9" s="1">
        <f t="shared" si="0"/>
        <v>300</v>
      </c>
      <c r="H9" s="4">
        <f t="shared" si="1"/>
        <v>789.8544232922734</v>
      </c>
      <c r="I9" s="4">
        <f t="shared" si="2"/>
        <v>406.31578947368422</v>
      </c>
      <c r="J9" s="4">
        <f t="shared" si="3"/>
        <v>22.7771556550951</v>
      </c>
      <c r="K9" s="3">
        <f t="shared" si="4"/>
        <v>150.62336692795816</v>
      </c>
      <c r="L9" s="3">
        <f t="shared" si="5"/>
        <v>278.46957820082116</v>
      </c>
      <c r="M9" s="3">
        <f t="shared" si="6"/>
        <v>534.16200074654728</v>
      </c>
      <c r="N9" s="3">
        <f t="shared" si="7"/>
        <v>662.00821201941028</v>
      </c>
      <c r="O9" t="str">
        <f t="shared" si="8"/>
        <v/>
      </c>
      <c r="Q9" t="str">
        <f t="shared" si="15"/>
        <v/>
      </c>
      <c r="R9" t="str">
        <f t="shared" si="11"/>
        <v/>
      </c>
      <c r="S9" t="str">
        <f t="shared" si="13"/>
        <v/>
      </c>
      <c r="T9" t="str">
        <f t="shared" si="9"/>
        <v/>
      </c>
      <c r="V9" t="str">
        <f t="shared" ref="V9:V21" si="16">IF(AND(B9&gt;B8,B8&gt;B7,B7&gt;B6,B6&gt;B5,B5&gt;B4),B9,"")</f>
        <v/>
      </c>
      <c r="W9" t="str">
        <f t="shared" si="12"/>
        <v/>
      </c>
      <c r="X9" t="str">
        <f t="shared" si="14"/>
        <v/>
      </c>
    </row>
    <row r="10" spans="1:24">
      <c r="A10" s="5" t="str">
        <f>IF('data for calculations'!A10&lt;&gt;"",'data for calculations'!A10,"")</f>
        <v/>
      </c>
      <c r="B10" s="2">
        <f>IF('data for calculations'!B10&lt;&gt;"",'data for calculations'!B10,"")</f>
        <v>500</v>
      </c>
      <c r="C10" s="2"/>
      <c r="D10" s="2"/>
      <c r="E10" s="2"/>
      <c r="F10" s="1">
        <f t="shared" si="10"/>
        <v>200</v>
      </c>
      <c r="G10" s="1">
        <f t="shared" si="0"/>
        <v>500</v>
      </c>
      <c r="H10" s="4">
        <f t="shared" si="1"/>
        <v>789.8544232922734</v>
      </c>
      <c r="I10" s="4">
        <f t="shared" si="2"/>
        <v>406.31578947368422</v>
      </c>
      <c r="J10" s="4">
        <f t="shared" si="3"/>
        <v>22.7771556550951</v>
      </c>
      <c r="K10" s="3">
        <f t="shared" si="4"/>
        <v>150.62336692795816</v>
      </c>
      <c r="L10" s="3">
        <f t="shared" si="5"/>
        <v>278.46957820082116</v>
      </c>
      <c r="M10" s="3">
        <f t="shared" si="6"/>
        <v>534.16200074654728</v>
      </c>
      <c r="N10" s="3">
        <f t="shared" si="7"/>
        <v>662.00821201941028</v>
      </c>
      <c r="O10" t="str">
        <f t="shared" si="8"/>
        <v/>
      </c>
      <c r="P10" t="str">
        <f>IF(AND(B10&lt;I10,B9&lt;I9,B8&lt;I8,B7&lt;I7,B6&lt;I6,B5&lt;I5,B4&lt;I4,B3&lt;I3,B2&lt;I2),B10,"")</f>
        <v/>
      </c>
      <c r="Q10" t="str">
        <f t="shared" si="15"/>
        <v/>
      </c>
      <c r="R10" t="str">
        <f t="shared" si="11"/>
        <v/>
      </c>
      <c r="S10" t="str">
        <f t="shared" si="13"/>
        <v/>
      </c>
      <c r="T10" t="str">
        <f t="shared" si="9"/>
        <v/>
      </c>
      <c r="U10" t="str">
        <f>IF(AND(B10&gt;I10,B9&gt;I9,B8&gt;I8,B7&gt;I7,B6&gt;I6,B5&gt;I5,B4&gt;I4,B3&gt;I3,B2&gt;I2),B10,"")</f>
        <v/>
      </c>
      <c r="V10" t="str">
        <f t="shared" si="16"/>
        <v/>
      </c>
      <c r="W10" t="str">
        <f t="shared" si="12"/>
        <v/>
      </c>
      <c r="X10" t="str">
        <f t="shared" si="14"/>
        <v/>
      </c>
    </row>
    <row r="11" spans="1:24">
      <c r="A11" s="5" t="str">
        <f>IF('data for calculations'!A11&lt;&gt;"",'data for calculations'!A11,"")</f>
        <v/>
      </c>
      <c r="B11" s="2">
        <f>IF('data for calculations'!B11&lt;&gt;"",'data for calculations'!B11,"")</f>
        <v>400</v>
      </c>
      <c r="C11" s="8" t="s">
        <v>6</v>
      </c>
      <c r="D11" s="8" t="s">
        <v>21</v>
      </c>
      <c r="E11" s="8" t="s">
        <v>19</v>
      </c>
      <c r="F11" s="1">
        <f t="shared" si="10"/>
        <v>100</v>
      </c>
      <c r="G11" s="1">
        <f t="shared" si="0"/>
        <v>400</v>
      </c>
      <c r="H11" s="4">
        <f t="shared" si="1"/>
        <v>789.8544232922734</v>
      </c>
      <c r="I11" s="4">
        <f t="shared" si="2"/>
        <v>406.31578947368422</v>
      </c>
      <c r="J11" s="4">
        <f t="shared" si="3"/>
        <v>22.7771556550951</v>
      </c>
      <c r="K11" s="3">
        <f t="shared" si="4"/>
        <v>150.62336692795816</v>
      </c>
      <c r="L11" s="3">
        <f t="shared" si="5"/>
        <v>278.46957820082116</v>
      </c>
      <c r="M11" s="3">
        <f t="shared" si="6"/>
        <v>534.16200074654728</v>
      </c>
      <c r="N11" s="3">
        <f t="shared" si="7"/>
        <v>662.00821201941028</v>
      </c>
      <c r="O11" t="str">
        <f t="shared" si="8"/>
        <v/>
      </c>
      <c r="P11" t="str">
        <f t="shared" ref="P11:P19" si="17">IF(AND(B11&lt;I11,B10&lt;I10,B9&lt;I9,B8&lt;I8,B7&lt;I7,B6&lt;I6,B5&lt;I5,B4&lt;I4,B3&lt;I3),B11,"")</f>
        <v/>
      </c>
      <c r="Q11" t="str">
        <f t="shared" si="15"/>
        <v/>
      </c>
      <c r="R11" t="str">
        <f t="shared" si="11"/>
        <v/>
      </c>
      <c r="S11" t="str">
        <f t="shared" si="13"/>
        <v/>
      </c>
      <c r="T11" t="str">
        <f t="shared" si="9"/>
        <v/>
      </c>
      <c r="U11" t="str">
        <f t="shared" ref="U11:U21" si="18">IF(AND(B11&gt;I11,B10&gt;I10,B9&gt;I9,B8&gt;I8,B7&gt;I7,B6&gt;I6,B5&gt;I5,B4&gt;I4,B3&gt;I3),B11,"")</f>
        <v/>
      </c>
      <c r="V11" t="str">
        <f t="shared" si="16"/>
        <v/>
      </c>
      <c r="W11" t="str">
        <f t="shared" si="12"/>
        <v/>
      </c>
      <c r="X11" t="str">
        <f t="shared" si="14"/>
        <v/>
      </c>
    </row>
    <row r="12" spans="1:24">
      <c r="A12" s="5" t="str">
        <f>IF('data for calculations'!A12&lt;&gt;"",'data for calculations'!A12,"")</f>
        <v/>
      </c>
      <c r="B12" s="2">
        <f>IF('data for calculations'!B12&lt;&gt;"",'data for calculations'!B12,"")</f>
        <v>420</v>
      </c>
      <c r="C12" s="9">
        <v>100</v>
      </c>
      <c r="D12" s="9"/>
      <c r="E12" s="10">
        <f t="shared" ref="E12:E19" si="19">IF($E$4&lt;&gt;"",(C12-$E$4)/3,"")</f>
        <v>-102.10526315789474</v>
      </c>
      <c r="F12" s="1">
        <f t="shared" si="10"/>
        <v>20</v>
      </c>
      <c r="G12" s="1">
        <f t="shared" si="0"/>
        <v>420</v>
      </c>
      <c r="H12" s="4">
        <f t="shared" si="1"/>
        <v>789.8544232922734</v>
      </c>
      <c r="I12" s="4">
        <f t="shared" si="2"/>
        <v>406.31578947368422</v>
      </c>
      <c r="J12" s="4">
        <f t="shared" si="3"/>
        <v>22.7771556550951</v>
      </c>
      <c r="K12" s="3">
        <f t="shared" si="4"/>
        <v>150.62336692795816</v>
      </c>
      <c r="L12" s="3">
        <f t="shared" si="5"/>
        <v>278.46957820082116</v>
      </c>
      <c r="M12" s="3">
        <f t="shared" si="6"/>
        <v>534.16200074654728</v>
      </c>
      <c r="N12" s="3">
        <f t="shared" si="7"/>
        <v>662.00821201941028</v>
      </c>
      <c r="O12" t="str">
        <f t="shared" si="8"/>
        <v/>
      </c>
      <c r="P12" t="str">
        <f t="shared" si="17"/>
        <v/>
      </c>
      <c r="Q12" t="str">
        <f t="shared" si="15"/>
        <v/>
      </c>
      <c r="R12" t="str">
        <f t="shared" si="11"/>
        <v/>
      </c>
      <c r="S12" t="str">
        <f t="shared" si="13"/>
        <v/>
      </c>
      <c r="T12" t="str">
        <f t="shared" si="9"/>
        <v/>
      </c>
      <c r="U12" t="str">
        <f t="shared" si="18"/>
        <v/>
      </c>
      <c r="V12" t="str">
        <f t="shared" si="16"/>
        <v/>
      </c>
      <c r="W12" t="str">
        <f t="shared" si="12"/>
        <v/>
      </c>
      <c r="X12" t="str">
        <f t="shared" si="14"/>
        <v/>
      </c>
    </row>
    <row r="13" spans="1:24">
      <c r="A13" s="5" t="str">
        <f>IF('data for calculations'!A13&lt;&gt;"",'data for calculations'!A13,"")</f>
        <v/>
      </c>
      <c r="B13" s="2">
        <f>IF('data for calculations'!B13&lt;&gt;"",'data for calculations'!B13,"")</f>
        <v>400</v>
      </c>
      <c r="C13" s="9">
        <v>200</v>
      </c>
      <c r="D13" s="9"/>
      <c r="E13" s="10">
        <f t="shared" si="19"/>
        <v>-68.771929824561411</v>
      </c>
      <c r="F13" s="1">
        <f t="shared" si="10"/>
        <v>20</v>
      </c>
      <c r="G13" s="1">
        <f t="shared" si="0"/>
        <v>400</v>
      </c>
      <c r="H13" s="4">
        <f t="shared" si="1"/>
        <v>789.8544232922734</v>
      </c>
      <c r="I13" s="4">
        <f t="shared" si="2"/>
        <v>406.31578947368422</v>
      </c>
      <c r="J13" s="4">
        <f t="shared" si="3"/>
        <v>22.7771556550951</v>
      </c>
      <c r="K13" s="3">
        <f t="shared" si="4"/>
        <v>150.62336692795816</v>
      </c>
      <c r="L13" s="3">
        <f t="shared" si="5"/>
        <v>278.46957820082116</v>
      </c>
      <c r="M13" s="3">
        <f t="shared" si="6"/>
        <v>534.16200074654728</v>
      </c>
      <c r="N13" s="3">
        <f t="shared" si="7"/>
        <v>662.00821201941028</v>
      </c>
      <c r="O13" t="str">
        <f t="shared" si="8"/>
        <v/>
      </c>
      <c r="P13" t="str">
        <f t="shared" si="17"/>
        <v/>
      </c>
      <c r="Q13" t="str">
        <f t="shared" si="15"/>
        <v/>
      </c>
      <c r="R13" t="str">
        <f t="shared" si="11"/>
        <v/>
      </c>
      <c r="S13" t="str">
        <f t="shared" si="13"/>
        <v/>
      </c>
      <c r="T13" t="str">
        <f t="shared" si="9"/>
        <v/>
      </c>
      <c r="U13" t="str">
        <f t="shared" si="18"/>
        <v/>
      </c>
      <c r="V13" t="str">
        <f t="shared" si="16"/>
        <v/>
      </c>
      <c r="W13" t="str">
        <f t="shared" si="12"/>
        <v/>
      </c>
      <c r="X13" t="str">
        <f t="shared" si="14"/>
        <v/>
      </c>
    </row>
    <row r="14" spans="1:24">
      <c r="A14" s="5" t="str">
        <f>IF('data for calculations'!A14&lt;&gt;"",'data for calculations'!A14,"")</f>
        <v/>
      </c>
      <c r="B14" s="2">
        <f>IF('data for calculations'!B14&lt;&gt;"",'data for calculations'!B14,"")</f>
        <v>300</v>
      </c>
      <c r="C14" s="9">
        <v>300</v>
      </c>
      <c r="D14" s="9"/>
      <c r="E14" s="10">
        <f t="shared" si="19"/>
        <v>-35.438596491228076</v>
      </c>
      <c r="F14" s="1">
        <f t="shared" si="10"/>
        <v>100</v>
      </c>
      <c r="G14" s="1">
        <f t="shared" si="0"/>
        <v>300</v>
      </c>
      <c r="H14" s="4">
        <f t="shared" si="1"/>
        <v>789.8544232922734</v>
      </c>
      <c r="I14" s="4">
        <f t="shared" si="2"/>
        <v>406.31578947368422</v>
      </c>
      <c r="J14" s="4">
        <f t="shared" si="3"/>
        <v>22.7771556550951</v>
      </c>
      <c r="K14" s="3">
        <f t="shared" si="4"/>
        <v>150.62336692795816</v>
      </c>
      <c r="L14" s="3">
        <f t="shared" si="5"/>
        <v>278.46957820082116</v>
      </c>
      <c r="M14" s="3">
        <f t="shared" si="6"/>
        <v>534.16200074654728</v>
      </c>
      <c r="N14" s="3">
        <f t="shared" si="7"/>
        <v>662.00821201941028</v>
      </c>
      <c r="O14" t="str">
        <f t="shared" si="8"/>
        <v/>
      </c>
      <c r="P14" t="str">
        <f t="shared" si="17"/>
        <v/>
      </c>
      <c r="Q14" t="str">
        <f t="shared" si="15"/>
        <v/>
      </c>
      <c r="R14" t="str">
        <f>IF(OR(AND(B14&lt;K14,B13&lt;K13,B13&lt;&gt;""),(AND(B14&lt;K14,B12&lt;K12,B13&lt;&gt;""))),B14,"")</f>
        <v/>
      </c>
      <c r="S14" t="str">
        <f t="shared" si="13"/>
        <v/>
      </c>
      <c r="T14" t="str">
        <f t="shared" si="9"/>
        <v/>
      </c>
      <c r="U14" t="str">
        <f t="shared" si="18"/>
        <v/>
      </c>
      <c r="V14" t="str">
        <f t="shared" si="16"/>
        <v/>
      </c>
      <c r="W14" t="str">
        <f t="shared" si="12"/>
        <v/>
      </c>
      <c r="X14" t="str">
        <f t="shared" si="14"/>
        <v/>
      </c>
    </row>
    <row r="15" spans="1:24">
      <c r="A15" s="5" t="str">
        <f>IF('data for calculations'!A15&lt;&gt;"",'data for calculations'!A15,"")</f>
        <v/>
      </c>
      <c r="B15" s="2">
        <f>IF('data for calculations'!B15&lt;&gt;"",'data for calculations'!B15,"")</f>
        <v>500</v>
      </c>
      <c r="C15" s="9">
        <v>400</v>
      </c>
      <c r="D15" s="9"/>
      <c r="E15" s="10">
        <f t="shared" si="19"/>
        <v>-2.1052631578947398</v>
      </c>
      <c r="F15" s="1">
        <f t="shared" si="10"/>
        <v>200</v>
      </c>
      <c r="G15" s="1">
        <f t="shared" si="0"/>
        <v>500</v>
      </c>
      <c r="H15" s="4">
        <f t="shared" si="1"/>
        <v>789.8544232922734</v>
      </c>
      <c r="I15" s="4">
        <f t="shared" si="2"/>
        <v>406.31578947368422</v>
      </c>
      <c r="J15" s="4">
        <f t="shared" si="3"/>
        <v>22.7771556550951</v>
      </c>
      <c r="K15" s="3">
        <f t="shared" si="4"/>
        <v>150.62336692795816</v>
      </c>
      <c r="L15" s="3">
        <f t="shared" si="5"/>
        <v>278.46957820082116</v>
      </c>
      <c r="M15" s="3">
        <f t="shared" si="6"/>
        <v>534.16200074654728</v>
      </c>
      <c r="N15" s="3">
        <f t="shared" si="7"/>
        <v>662.00821201941028</v>
      </c>
      <c r="O15" t="str">
        <f t="shared" si="8"/>
        <v/>
      </c>
      <c r="P15" t="str">
        <f t="shared" si="17"/>
        <v/>
      </c>
      <c r="Q15" t="str">
        <f t="shared" si="15"/>
        <v/>
      </c>
      <c r="R15" t="str">
        <f t="shared" ref="R15:R20" si="20">IF(OR(AND(B15&lt;K15,B14&lt;K14,B14&lt;&gt;""),(AND(B15&lt;K15,B13&lt;K13,B14&lt;&gt;""))),B15,"")</f>
        <v/>
      </c>
      <c r="S15" t="str">
        <f t="shared" si="13"/>
        <v/>
      </c>
      <c r="T15" t="str">
        <f t="shared" si="9"/>
        <v/>
      </c>
      <c r="U15" t="str">
        <f t="shared" si="18"/>
        <v/>
      </c>
      <c r="V15" t="str">
        <f t="shared" si="16"/>
        <v/>
      </c>
      <c r="W15" t="str">
        <f t="shared" si="12"/>
        <v/>
      </c>
      <c r="X15" t="str">
        <f t="shared" si="14"/>
        <v/>
      </c>
    </row>
    <row r="16" spans="1:24">
      <c r="A16" s="5" t="str">
        <f>IF('data for calculations'!A16&lt;&gt;"",'data for calculations'!A16,"")</f>
        <v/>
      </c>
      <c r="B16" s="2">
        <f>IF('data for calculations'!B16&lt;&gt;"",'data for calculations'!B16,"")</f>
        <v>400</v>
      </c>
      <c r="C16" s="9">
        <v>500</v>
      </c>
      <c r="D16" s="9"/>
      <c r="E16" s="10">
        <f t="shared" si="19"/>
        <v>31.228070175438592</v>
      </c>
      <c r="F16" s="1">
        <f t="shared" si="10"/>
        <v>100</v>
      </c>
      <c r="G16" s="1">
        <f t="shared" si="0"/>
        <v>400</v>
      </c>
      <c r="H16" s="4">
        <f t="shared" si="1"/>
        <v>789.8544232922734</v>
      </c>
      <c r="I16" s="4">
        <f t="shared" si="2"/>
        <v>406.31578947368422</v>
      </c>
      <c r="J16" s="4">
        <f t="shared" si="3"/>
        <v>22.7771556550951</v>
      </c>
      <c r="K16" s="3">
        <f t="shared" si="4"/>
        <v>150.62336692795816</v>
      </c>
      <c r="L16" s="3">
        <f t="shared" si="5"/>
        <v>278.46957820082116</v>
      </c>
      <c r="M16" s="3">
        <f t="shared" si="6"/>
        <v>534.16200074654728</v>
      </c>
      <c r="N16" s="3">
        <f t="shared" si="7"/>
        <v>662.00821201941028</v>
      </c>
      <c r="O16" t="str">
        <f t="shared" si="8"/>
        <v/>
      </c>
      <c r="P16" t="str">
        <f t="shared" si="17"/>
        <v/>
      </c>
      <c r="Q16" t="str">
        <f t="shared" si="15"/>
        <v/>
      </c>
      <c r="R16" t="str">
        <f t="shared" si="20"/>
        <v/>
      </c>
      <c r="S16" t="str">
        <f t="shared" si="13"/>
        <v/>
      </c>
      <c r="T16" t="str">
        <f t="shared" si="9"/>
        <v/>
      </c>
      <c r="U16" t="str">
        <f t="shared" si="18"/>
        <v/>
      </c>
      <c r="V16" t="str">
        <f t="shared" si="16"/>
        <v/>
      </c>
      <c r="W16" t="str">
        <f t="shared" si="12"/>
        <v/>
      </c>
      <c r="X16" t="str">
        <f t="shared" si="14"/>
        <v/>
      </c>
    </row>
    <row r="17" spans="1:24">
      <c r="A17" s="5" t="str">
        <f>IF('data for calculations'!A17&lt;&gt;"",'data for calculations'!A17,"")</f>
        <v/>
      </c>
      <c r="B17" s="2">
        <f>IF('data for calculations'!B17&lt;&gt;"",'data for calculations'!B17,"")</f>
        <v>300</v>
      </c>
      <c r="C17" s="9">
        <v>600</v>
      </c>
      <c r="D17" s="9"/>
      <c r="E17" s="10">
        <f t="shared" si="19"/>
        <v>64.561403508771932</v>
      </c>
      <c r="F17" s="1">
        <f t="shared" si="10"/>
        <v>100</v>
      </c>
      <c r="G17" s="1">
        <f t="shared" si="0"/>
        <v>300</v>
      </c>
      <c r="H17" s="4">
        <f t="shared" si="1"/>
        <v>789.8544232922734</v>
      </c>
      <c r="I17" s="4">
        <f t="shared" si="2"/>
        <v>406.31578947368422</v>
      </c>
      <c r="J17" s="4">
        <f t="shared" si="3"/>
        <v>22.7771556550951</v>
      </c>
      <c r="K17" s="3">
        <f t="shared" si="4"/>
        <v>150.62336692795816</v>
      </c>
      <c r="L17" s="3">
        <f t="shared" si="5"/>
        <v>278.46957820082116</v>
      </c>
      <c r="M17" s="3">
        <f t="shared" si="6"/>
        <v>534.16200074654728</v>
      </c>
      <c r="N17" s="3">
        <f t="shared" si="7"/>
        <v>662.00821201941028</v>
      </c>
      <c r="O17" t="str">
        <f t="shared" si="8"/>
        <v/>
      </c>
      <c r="P17" t="str">
        <f t="shared" si="17"/>
        <v/>
      </c>
      <c r="Q17" t="str">
        <f t="shared" si="15"/>
        <v/>
      </c>
      <c r="R17" t="str">
        <f t="shared" si="20"/>
        <v/>
      </c>
      <c r="S17" t="str">
        <f t="shared" si="13"/>
        <v/>
      </c>
      <c r="T17" t="str">
        <f t="shared" si="9"/>
        <v/>
      </c>
      <c r="U17" t="str">
        <f t="shared" si="18"/>
        <v/>
      </c>
      <c r="V17" t="str">
        <f t="shared" si="16"/>
        <v/>
      </c>
      <c r="W17" t="str">
        <f t="shared" si="12"/>
        <v/>
      </c>
      <c r="X17" t="str">
        <f t="shared" si="14"/>
        <v/>
      </c>
    </row>
    <row r="18" spans="1:24">
      <c r="A18" s="5" t="str">
        <f>IF('data for calculations'!A18&lt;&gt;"",'data for calculations'!A18,"")</f>
        <v/>
      </c>
      <c r="B18" s="2">
        <f>IF('data for calculations'!B18&lt;&gt;"",'data for calculations'!B18,"")</f>
        <v>500</v>
      </c>
      <c r="C18" s="9">
        <v>700</v>
      </c>
      <c r="D18" s="9"/>
      <c r="E18" s="10">
        <f t="shared" si="19"/>
        <v>97.89473684210526</v>
      </c>
      <c r="F18" s="1">
        <f t="shared" si="10"/>
        <v>200</v>
      </c>
      <c r="G18" s="1">
        <f t="shared" si="0"/>
        <v>500</v>
      </c>
      <c r="H18" s="4">
        <f t="shared" si="1"/>
        <v>789.8544232922734</v>
      </c>
      <c r="I18" s="4">
        <f t="shared" si="2"/>
        <v>406.31578947368422</v>
      </c>
      <c r="J18" s="4">
        <f t="shared" si="3"/>
        <v>22.7771556550951</v>
      </c>
      <c r="K18" s="3">
        <f t="shared" si="4"/>
        <v>150.62336692795816</v>
      </c>
      <c r="L18" s="3">
        <f t="shared" si="5"/>
        <v>278.46957820082116</v>
      </c>
      <c r="M18" s="3">
        <f t="shared" si="6"/>
        <v>534.16200074654728</v>
      </c>
      <c r="N18" s="3">
        <f t="shared" si="7"/>
        <v>662.00821201941028</v>
      </c>
      <c r="O18" t="str">
        <f t="shared" si="8"/>
        <v/>
      </c>
      <c r="P18" t="str">
        <f t="shared" si="17"/>
        <v/>
      </c>
      <c r="Q18" t="str">
        <f t="shared" si="15"/>
        <v/>
      </c>
      <c r="R18" t="str">
        <f t="shared" si="20"/>
        <v/>
      </c>
      <c r="S18" t="str">
        <f t="shared" si="13"/>
        <v/>
      </c>
      <c r="T18" t="str">
        <f t="shared" si="9"/>
        <v/>
      </c>
      <c r="U18" t="str">
        <f t="shared" si="18"/>
        <v/>
      </c>
      <c r="V18" t="str">
        <f t="shared" si="16"/>
        <v/>
      </c>
      <c r="W18" t="str">
        <f t="shared" si="12"/>
        <v/>
      </c>
      <c r="X18" t="str">
        <f t="shared" si="14"/>
        <v/>
      </c>
    </row>
    <row r="19" spans="1:24">
      <c r="A19" s="5" t="str">
        <f>IF('data for calculations'!A19&lt;&gt;"",'data for calculations'!A19,"")</f>
        <v/>
      </c>
      <c r="B19" s="2">
        <f>IF('data for calculations'!B19&lt;&gt;"",'data for calculations'!B19,"")</f>
        <v>400</v>
      </c>
      <c r="C19" s="9">
        <v>750</v>
      </c>
      <c r="D19" s="9"/>
      <c r="E19" s="10">
        <f t="shared" si="19"/>
        <v>114.56140350877193</v>
      </c>
      <c r="F19" s="1">
        <f t="shared" si="10"/>
        <v>100</v>
      </c>
      <c r="G19" s="1">
        <f t="shared" si="0"/>
        <v>400</v>
      </c>
      <c r="H19" s="4">
        <f t="shared" si="1"/>
        <v>789.8544232922734</v>
      </c>
      <c r="I19" s="4">
        <f t="shared" si="2"/>
        <v>406.31578947368422</v>
      </c>
      <c r="J19" s="4">
        <f t="shared" si="3"/>
        <v>22.7771556550951</v>
      </c>
      <c r="K19" s="3">
        <f t="shared" si="4"/>
        <v>150.62336692795816</v>
      </c>
      <c r="L19" s="3">
        <f t="shared" si="5"/>
        <v>278.46957820082116</v>
      </c>
      <c r="M19" s="3">
        <f t="shared" si="6"/>
        <v>534.16200074654728</v>
      </c>
      <c r="N19" s="3">
        <f t="shared" si="7"/>
        <v>662.00821201941028</v>
      </c>
      <c r="O19" t="str">
        <f t="shared" si="8"/>
        <v/>
      </c>
      <c r="P19" t="str">
        <f t="shared" si="17"/>
        <v/>
      </c>
      <c r="Q19" t="str">
        <f t="shared" si="15"/>
        <v/>
      </c>
      <c r="R19" t="str">
        <f t="shared" si="20"/>
        <v/>
      </c>
      <c r="S19" t="str">
        <f t="shared" si="13"/>
        <v/>
      </c>
      <c r="T19" t="str">
        <f t="shared" si="9"/>
        <v/>
      </c>
      <c r="U19" t="str">
        <f t="shared" si="18"/>
        <v/>
      </c>
      <c r="V19" t="str">
        <f t="shared" si="16"/>
        <v/>
      </c>
      <c r="W19" t="str">
        <f t="shared" si="12"/>
        <v/>
      </c>
      <c r="X19" t="str">
        <f t="shared" si="14"/>
        <v/>
      </c>
    </row>
    <row r="20" spans="1:24" ht="13">
      <c r="A20" s="5" t="str">
        <f>IF('data for calculations'!A20&lt;&gt;"",'data for calculations'!A20,"")</f>
        <v/>
      </c>
      <c r="B20" s="2">
        <f>IF('data for calculations'!B20&lt;&gt;"",'data for calculations'!B20,"")</f>
        <v>300</v>
      </c>
      <c r="C20" s="2"/>
      <c r="D20" s="2"/>
      <c r="E20" s="7"/>
      <c r="F20" s="1">
        <f t="shared" si="10"/>
        <v>100</v>
      </c>
      <c r="G20" s="1">
        <f t="shared" si="0"/>
        <v>300</v>
      </c>
      <c r="H20" s="4">
        <f t="shared" si="1"/>
        <v>789.8544232922734</v>
      </c>
      <c r="I20" s="4">
        <f t="shared" si="2"/>
        <v>406.31578947368422</v>
      </c>
      <c r="J20" s="4">
        <f t="shared" si="3"/>
        <v>22.7771556550951</v>
      </c>
      <c r="K20" s="3">
        <f t="shared" si="4"/>
        <v>150.62336692795816</v>
      </c>
      <c r="L20" s="3">
        <f t="shared" si="5"/>
        <v>278.46957820082116</v>
      </c>
      <c r="M20" s="3">
        <f t="shared" si="6"/>
        <v>534.16200074654728</v>
      </c>
      <c r="N20" s="3">
        <f t="shared" si="7"/>
        <v>662.00821201941028</v>
      </c>
      <c r="O20" t="str">
        <f t="shared" si="8"/>
        <v/>
      </c>
      <c r="P20" t="str">
        <f>IF(AND(B20&lt;I20,B19&lt;I19,B18&lt;I18,B17&lt;I17,B16&lt;I16,B15&lt;I15,B14&lt;I14,B13&lt;I13,B12&lt;I12,B20&lt;&gt;""),B20,"")</f>
        <v/>
      </c>
      <c r="Q20" t="str">
        <f t="shared" si="15"/>
        <v/>
      </c>
      <c r="R20" t="str">
        <f t="shared" si="20"/>
        <v/>
      </c>
      <c r="S20" t="str">
        <f t="shared" si="13"/>
        <v/>
      </c>
      <c r="T20" t="str">
        <f t="shared" si="9"/>
        <v/>
      </c>
      <c r="U20" t="str">
        <f t="shared" si="18"/>
        <v/>
      </c>
      <c r="V20" t="str">
        <f t="shared" si="16"/>
        <v/>
      </c>
      <c r="W20" t="str">
        <f t="shared" si="12"/>
        <v/>
      </c>
      <c r="X20" t="str">
        <f t="shared" si="14"/>
        <v/>
      </c>
    </row>
    <row r="21" spans="1:24">
      <c r="A21" s="5" t="str">
        <f>IF('data for calculations'!A21&lt;&gt;"",'data for calculations'!A21,"")</f>
        <v/>
      </c>
      <c r="B21" s="2">
        <f>IF('data for calculations'!B21&lt;&gt;"",'data for calculations'!B21,"")</f>
        <v>500</v>
      </c>
      <c r="F21" s="1">
        <f t="shared" si="10"/>
        <v>200</v>
      </c>
      <c r="G21" s="1">
        <f>IF(B21&lt;&gt;"",B21,"")</f>
        <v>500</v>
      </c>
      <c r="H21" s="4">
        <f>IF(B21&lt;&gt;"",$E$4+$E$6*3,"")</f>
        <v>789.8544232922734</v>
      </c>
      <c r="I21" s="4">
        <f>IF(B21&lt;&gt;"",$E$4,"")</f>
        <v>406.31578947368422</v>
      </c>
      <c r="J21" s="4">
        <f>IF(B21&lt;&gt;"",$E$4-$E$6*3,"")</f>
        <v>22.7771556550951</v>
      </c>
      <c r="K21" s="3">
        <f>IF(B21&lt;&gt;"",$E$4-$E$6*2,"")</f>
        <v>150.62336692795816</v>
      </c>
      <c r="L21" s="3">
        <f>IF(B21&lt;&gt;"",$E$4-$E$6,"")</f>
        <v>278.46957820082116</v>
      </c>
      <c r="M21" s="3">
        <f>IF(B21&lt;&gt;"",$E$4+$E$6,"")</f>
        <v>534.16200074654728</v>
      </c>
      <c r="N21" s="3">
        <f>IF(B21&lt;&gt;"",$E$4+$E$6*2,"")</f>
        <v>662.00821201941028</v>
      </c>
      <c r="O21" t="str">
        <f>IF(AND(B21&lt;J21,B21&lt;&gt;""),B21,"")</f>
        <v/>
      </c>
      <c r="P21" t="str">
        <f>IF(AND(B21&lt;I21,B20&lt;I20,B19&lt;I19,B18&lt;I18,B17&lt;I17,B16&lt;I16,B15&lt;I15,B14&lt;I14,B13&lt;I13,B21&lt;&gt;""),B21,"")</f>
        <v/>
      </c>
      <c r="Q21" t="str">
        <f>IF(AND(B21&lt;B20,B20&lt;B19,B19&lt;B18,B18&lt;B17,B17&lt;B16,B21&lt;&gt;""),B21,"")</f>
        <v/>
      </c>
      <c r="R21" t="str">
        <f>IF(OR(AND(B21&lt;K21,B20&lt;K20,B20&lt;&gt;""),(AND(B21&lt;K21,B19&lt;K19,B20&lt;&gt;""))),B21,"")</f>
        <v/>
      </c>
      <c r="S21" t="str">
        <f t="shared" si="13"/>
        <v/>
      </c>
      <c r="T21" t="str">
        <f t="shared" si="9"/>
        <v/>
      </c>
      <c r="U21" t="str">
        <f t="shared" si="18"/>
        <v/>
      </c>
      <c r="V21" t="str">
        <f t="shared" si="16"/>
        <v/>
      </c>
      <c r="W21" t="str">
        <f>IF(OR(AND(B21&gt;N21,B20&gt;N20),(AND(B21&gt;N21,B19&gt;N19))),B21,"")</f>
        <v/>
      </c>
      <c r="X21" t="str">
        <f>IF(OR(AND(B21&gt;M21,B20&gt;M20,B19&gt;M19,B18&gt;M18),AND(B21&gt;M21,B19&gt;M19,B18&gt;M18,B17&gt;M17),AND(B21&gt;M21,B20&gt;M20,B18&gt;M18,B17&gt;M17),AND(B21&gt;M21,B20&gt;M20,B19&gt;M19,B17&gt;M17)),B21,"")</f>
        <v/>
      </c>
    </row>
    <row r="22" spans="1:24">
      <c r="A22" s="5" t="str">
        <f>IF('data for calculations'!A52&lt;&gt;"",'data for calculations'!A52,"")</f>
        <v/>
      </c>
      <c r="B22" s="2" t="str">
        <f>IF('data for calculations'!B52&lt;&gt;"",'data for calculations'!B52,"")</f>
        <v/>
      </c>
      <c r="F22" s="1" t="str">
        <f>IF(B22&lt;&gt;"",ABS(B22-B21),"")</f>
        <v/>
      </c>
      <c r="G22" s="1" t="str">
        <f t="shared" si="0"/>
        <v/>
      </c>
      <c r="H22" s="4" t="str">
        <f t="shared" si="1"/>
        <v/>
      </c>
      <c r="I22" s="4" t="str">
        <f t="shared" si="2"/>
        <v/>
      </c>
      <c r="J22" s="4" t="str">
        <f t="shared" si="3"/>
        <v/>
      </c>
      <c r="K22" s="3" t="str">
        <f t="shared" si="4"/>
        <v/>
      </c>
      <c r="L22" s="3" t="str">
        <f t="shared" si="5"/>
        <v/>
      </c>
      <c r="M22" s="3" t="str">
        <f t="shared" si="6"/>
        <v/>
      </c>
      <c r="N22" s="3" t="str">
        <f t="shared" si="7"/>
        <v/>
      </c>
      <c r="O22" t="str">
        <f t="shared" si="8"/>
        <v/>
      </c>
      <c r="P22" t="str">
        <f t="shared" ref="P22:P33" si="21">IF(AND(B31&lt;I31,B30&lt;I30,B29&lt;I29,B28&lt;I28,B27&lt;I27,B26&lt;I26,B25&lt;I25,B24&lt;I24,B23&lt;I23,B31&lt;&gt;""),B31,"")</f>
        <v/>
      </c>
      <c r="Q22" t="str">
        <f t="shared" ref="Q22:Q48" si="22">IF(AND(B31&lt;B30,B30&lt;B29,B29&lt;B28,B28&lt;B27,B27&lt;B26,B31&lt;&gt;""),B31,"")</f>
        <v/>
      </c>
      <c r="R22" t="str">
        <f t="shared" ref="R22:R48" si="23">IF(OR(AND(B31&lt;K31,B30&lt;K30,B30&lt;&gt;""),(AND(B31&lt;K31,B29&gt;K29,B30&lt;&gt;""))),B31,"")</f>
        <v/>
      </c>
      <c r="S22" t="str">
        <f t="shared" ref="S22:S48" si="24">IF(OR(AND(B31&gt;L31,B30&gt;L30,B29&gt;L29,B28&gt;L28,B31&lt;&gt;""),AND(B31&gt;L31,B29&gt;L29,B28&gt;L28,B27&gt;L27,B31&lt;&gt;""),AND(B31&gt;L31,B30&gt;L30,B28&gt;L28,B27&gt;L27,B31&lt;&gt;""),AND(B31&gt;L31,B30&gt;L30,B29&gt;L29,B27&gt;L27,B31&lt;&gt;"")),B31,"")</f>
        <v/>
      </c>
      <c r="T22" t="str">
        <f t="shared" ref="T22:T48" si="25">IF(B31&gt;H31,B31,"")</f>
        <v/>
      </c>
      <c r="U22" t="str">
        <f>IF(AND(B31&gt;I31,B30&gt;I30,B29&gt;I29,B28&gt;I28,B27&gt;I27,B26&gt;I26,B25&gt;I25,B24&gt;I24,B23&gt;I23),B31,"")</f>
        <v/>
      </c>
      <c r="V22" t="str">
        <f t="shared" ref="V22:V48" si="26">IF(AND(B31&gt;B30,B30&gt;B29,B29&gt;B28,B28&gt;B27,B27&gt;B26),B31,"")</f>
        <v/>
      </c>
      <c r="W22" t="str">
        <f t="shared" ref="W22:W48" si="27">IF(OR(AND(B31&gt;N31,B30&gt;N30),(AND(B31&gt;N31,B29&gt;N29))),B31,"")</f>
        <v/>
      </c>
      <c r="X22" t="str">
        <f t="shared" ref="X22:X48" si="28">IF(OR(AND(B31&gt;M31,B30&gt;M30,B29&gt;M29,B28&gt;M28),AND(B31&gt;M31,B29&gt;M29,B28&gt;M28,B27&gt;M27),AND(B31&gt;M31,B30&gt;M30,B28&gt;M28,B27&gt;M27),AND(B31&gt;M31,B30&gt;M30,B29&gt;M29,B27&gt;M27)),B31,"")</f>
        <v/>
      </c>
    </row>
    <row r="23" spans="1:24">
      <c r="A23" s="5" t="str">
        <f>IF('data for calculations'!A53&lt;&gt;"",'data for calculations'!A53,"")</f>
        <v/>
      </c>
      <c r="B23" s="2" t="str">
        <f>IF('data for calculations'!B53&lt;&gt;"",'data for calculations'!B53,"")</f>
        <v/>
      </c>
      <c r="F23" s="1" t="str">
        <f>IF(B23&lt;&gt;"",ABS(B23-B22),"")</f>
        <v/>
      </c>
      <c r="G23" s="1" t="str">
        <f t="shared" si="0"/>
        <v/>
      </c>
      <c r="H23" s="4" t="str">
        <f t="shared" si="1"/>
        <v/>
      </c>
      <c r="I23" s="4" t="str">
        <f t="shared" si="2"/>
        <v/>
      </c>
      <c r="J23" s="4" t="str">
        <f t="shared" si="3"/>
        <v/>
      </c>
      <c r="K23" s="3" t="str">
        <f t="shared" si="4"/>
        <v/>
      </c>
      <c r="L23" s="3" t="str">
        <f t="shared" si="5"/>
        <v/>
      </c>
      <c r="M23" s="3" t="str">
        <f t="shared" si="6"/>
        <v/>
      </c>
      <c r="N23" s="3" t="str">
        <f t="shared" si="7"/>
        <v/>
      </c>
      <c r="O23" t="str">
        <f t="shared" si="8"/>
        <v/>
      </c>
      <c r="P23" t="str">
        <f t="shared" si="21"/>
        <v/>
      </c>
      <c r="Q23" t="str">
        <f t="shared" si="22"/>
        <v/>
      </c>
      <c r="R23" t="str">
        <f t="shared" si="23"/>
        <v/>
      </c>
      <c r="S23" t="str">
        <f t="shared" si="24"/>
        <v/>
      </c>
      <c r="T23" t="str">
        <f t="shared" si="25"/>
        <v/>
      </c>
      <c r="U23" t="str">
        <f>IF(AND(B32&gt;I32,B31&gt;I31,B30&gt;I30,B29&gt;I29,B28&gt;I28,B27&gt;I27,B26&gt;I26,B25&gt;I25,B24&gt;I24),B32,"")</f>
        <v/>
      </c>
      <c r="V23" t="str">
        <f t="shared" si="26"/>
        <v/>
      </c>
      <c r="W23" t="str">
        <f t="shared" si="27"/>
        <v/>
      </c>
      <c r="X23" t="str">
        <f t="shared" si="28"/>
        <v/>
      </c>
    </row>
    <row r="24" spans="1:24">
      <c r="A24" s="5" t="str">
        <f>IF('data for calculations'!A54&lt;&gt;"",'data for calculations'!A54,"")</f>
        <v/>
      </c>
      <c r="B24" s="2" t="str">
        <f>IF('data for calculations'!B54&lt;&gt;"",'data for calculations'!B54,"")</f>
        <v/>
      </c>
      <c r="F24" s="1" t="str">
        <f>IF(B24&lt;&gt;"",ABS(B24-B23),"")</f>
        <v/>
      </c>
      <c r="G24" s="1" t="str">
        <f t="shared" si="0"/>
        <v/>
      </c>
      <c r="H24" s="4" t="str">
        <f t="shared" si="1"/>
        <v/>
      </c>
      <c r="I24" s="4" t="str">
        <f t="shared" si="2"/>
        <v/>
      </c>
      <c r="J24" s="4" t="str">
        <f t="shared" si="3"/>
        <v/>
      </c>
      <c r="K24" s="3" t="str">
        <f t="shared" si="4"/>
        <v/>
      </c>
      <c r="L24" s="3" t="str">
        <f t="shared" si="5"/>
        <v/>
      </c>
      <c r="M24" s="3" t="str">
        <f t="shared" si="6"/>
        <v/>
      </c>
      <c r="N24" s="3" t="str">
        <f t="shared" si="7"/>
        <v/>
      </c>
      <c r="O24" t="str">
        <f t="shared" si="8"/>
        <v/>
      </c>
      <c r="P24" t="str">
        <f t="shared" si="21"/>
        <v/>
      </c>
      <c r="Q24" t="str">
        <f t="shared" si="22"/>
        <v/>
      </c>
      <c r="R24" t="str">
        <f t="shared" si="23"/>
        <v/>
      </c>
      <c r="S24" t="str">
        <f t="shared" si="24"/>
        <v/>
      </c>
      <c r="T24" t="str">
        <f t="shared" si="25"/>
        <v/>
      </c>
      <c r="U24" t="str">
        <f t="shared" ref="U24:U48" si="29">IF(AND(B33&gt;I33,B32&gt;I32,B31&gt;I31,B30&gt;I30,B29&gt;I29,B28&gt;I28,B27&gt;I27,B26&gt;I26,B25&gt;I25),B33,"")</f>
        <v/>
      </c>
      <c r="V24" t="str">
        <f t="shared" si="26"/>
        <v/>
      </c>
      <c r="W24" t="str">
        <f t="shared" si="27"/>
        <v/>
      </c>
      <c r="X24" t="str">
        <f t="shared" si="28"/>
        <v/>
      </c>
    </row>
    <row r="25" spans="1:24">
      <c r="A25" s="5" t="str">
        <f>IF('data for calculations'!A55&lt;&gt;"",'data for calculations'!A55,"")</f>
        <v/>
      </c>
      <c r="B25" s="2" t="str">
        <f>IF('data for calculations'!B55&lt;&gt;"",'data for calculations'!B55,"")</f>
        <v/>
      </c>
      <c r="F25" s="1" t="str">
        <f>IF(B25&lt;&gt;"",ABS(B25-B24),"")</f>
        <v/>
      </c>
      <c r="G25" s="1" t="str">
        <f t="shared" ref="G25:G57" si="30">IF(B25&lt;&gt;"",B25,"")</f>
        <v/>
      </c>
      <c r="H25" s="4" t="str">
        <f t="shared" ref="H25:H57" si="31">IF(B25&lt;&gt;"",$E$4+$E$6*3,"")</f>
        <v/>
      </c>
      <c r="I25" s="4" t="str">
        <f t="shared" ref="I25:I57" si="32">IF(B25&lt;&gt;"",$E$4,"")</f>
        <v/>
      </c>
      <c r="J25" s="4" t="str">
        <f t="shared" ref="J25:J57" si="33">IF(B25&lt;&gt;"",$E$4-$E$6*3,"")</f>
        <v/>
      </c>
      <c r="K25" s="3" t="str">
        <f t="shared" ref="K25:K57" si="34">IF(B25&lt;&gt;"",$E$4-$E$6*2,"")</f>
        <v/>
      </c>
      <c r="L25" s="3" t="str">
        <f t="shared" ref="L25:L57" si="35">IF(B25&lt;&gt;"",$E$4-$E$6,"")</f>
        <v/>
      </c>
      <c r="M25" s="3" t="str">
        <f t="shared" ref="M25:M57" si="36">IF(B25&lt;&gt;"",$E$4+$E$6,"")</f>
        <v/>
      </c>
      <c r="N25" s="3" t="str">
        <f t="shared" ref="N25:N57" si="37">IF(B25&lt;&gt;"",$E$4+$E$6*2,"")</f>
        <v/>
      </c>
      <c r="O25" t="str">
        <f t="shared" ref="O25:O57" si="38">IF(AND(B25&lt;J25,B25&lt;&gt;""),B25,"")</f>
        <v/>
      </c>
      <c r="P25" t="str">
        <f t="shared" si="21"/>
        <v/>
      </c>
      <c r="Q25" t="str">
        <f t="shared" si="22"/>
        <v/>
      </c>
      <c r="R25" t="str">
        <f t="shared" si="23"/>
        <v/>
      </c>
      <c r="S25" t="str">
        <f t="shared" si="24"/>
        <v/>
      </c>
      <c r="T25" t="str">
        <f t="shared" si="25"/>
        <v/>
      </c>
      <c r="U25" t="str">
        <f t="shared" si="29"/>
        <v/>
      </c>
      <c r="V25" t="str">
        <f t="shared" si="26"/>
        <v/>
      </c>
      <c r="W25" t="str">
        <f t="shared" si="27"/>
        <v/>
      </c>
      <c r="X25" t="str">
        <f t="shared" si="28"/>
        <v/>
      </c>
    </row>
    <row r="26" spans="1:24">
      <c r="A26" s="5" t="str">
        <f>IF('data for calculations'!A56&lt;&gt;"",'data for calculations'!A56,"")</f>
        <v/>
      </c>
      <c r="B26" s="2" t="str">
        <f>IF('data for calculations'!B56&lt;&gt;"",'data for calculations'!B56,"")</f>
        <v/>
      </c>
      <c r="F26" s="1" t="str">
        <f t="shared" ref="F26:F58" si="39">IF(B26&lt;&gt;"",ABS(B26-B25),"")</f>
        <v/>
      </c>
      <c r="G26" s="1" t="str">
        <f t="shared" si="30"/>
        <v/>
      </c>
      <c r="H26" s="4" t="str">
        <f t="shared" si="31"/>
        <v/>
      </c>
      <c r="I26" s="4" t="str">
        <f t="shared" si="32"/>
        <v/>
      </c>
      <c r="J26" s="4" t="str">
        <f t="shared" si="33"/>
        <v/>
      </c>
      <c r="K26" s="3" t="str">
        <f t="shared" si="34"/>
        <v/>
      </c>
      <c r="L26" s="3" t="str">
        <f t="shared" si="35"/>
        <v/>
      </c>
      <c r="M26" s="3" t="str">
        <f t="shared" si="36"/>
        <v/>
      </c>
      <c r="N26" s="3" t="str">
        <f t="shared" si="37"/>
        <v/>
      </c>
      <c r="O26" t="str">
        <f t="shared" si="38"/>
        <v/>
      </c>
      <c r="P26" t="str">
        <f t="shared" si="21"/>
        <v/>
      </c>
      <c r="Q26" t="str">
        <f t="shared" si="22"/>
        <v/>
      </c>
      <c r="R26" t="str">
        <f t="shared" si="23"/>
        <v/>
      </c>
      <c r="S26" t="str">
        <f t="shared" si="24"/>
        <v/>
      </c>
      <c r="T26" t="str">
        <f t="shared" si="25"/>
        <v/>
      </c>
      <c r="U26" t="str">
        <f t="shared" si="29"/>
        <v/>
      </c>
      <c r="V26" t="str">
        <f t="shared" si="26"/>
        <v/>
      </c>
      <c r="W26" t="str">
        <f t="shared" si="27"/>
        <v/>
      </c>
      <c r="X26" t="str">
        <f t="shared" si="28"/>
        <v/>
      </c>
    </row>
    <row r="27" spans="1:24">
      <c r="A27" s="5" t="str">
        <f>IF('data for calculations'!A57&lt;&gt;"",'data for calculations'!A57,"")</f>
        <v/>
      </c>
      <c r="B27" s="2" t="str">
        <f>IF('data for calculations'!B57&lt;&gt;"",'data for calculations'!B57,"")</f>
        <v/>
      </c>
      <c r="F27" s="1" t="str">
        <f t="shared" si="39"/>
        <v/>
      </c>
      <c r="G27" s="1" t="str">
        <f t="shared" si="30"/>
        <v/>
      </c>
      <c r="H27" s="4" t="str">
        <f t="shared" si="31"/>
        <v/>
      </c>
      <c r="I27" s="4" t="str">
        <f t="shared" si="32"/>
        <v/>
      </c>
      <c r="J27" s="4" t="str">
        <f t="shared" si="33"/>
        <v/>
      </c>
      <c r="K27" s="3" t="str">
        <f t="shared" si="34"/>
        <v/>
      </c>
      <c r="L27" s="3" t="str">
        <f t="shared" si="35"/>
        <v/>
      </c>
      <c r="M27" s="3" t="str">
        <f t="shared" si="36"/>
        <v/>
      </c>
      <c r="N27" s="3" t="str">
        <f t="shared" si="37"/>
        <v/>
      </c>
      <c r="O27" t="str">
        <f t="shared" si="38"/>
        <v/>
      </c>
      <c r="P27" t="str">
        <f t="shared" si="21"/>
        <v/>
      </c>
      <c r="Q27" t="str">
        <f t="shared" si="22"/>
        <v/>
      </c>
      <c r="R27" t="str">
        <f t="shared" si="23"/>
        <v/>
      </c>
      <c r="S27" t="str">
        <f t="shared" si="24"/>
        <v/>
      </c>
      <c r="T27" t="str">
        <f t="shared" si="25"/>
        <v/>
      </c>
      <c r="U27" t="str">
        <f t="shared" si="29"/>
        <v/>
      </c>
      <c r="V27" t="str">
        <f t="shared" si="26"/>
        <v/>
      </c>
      <c r="W27" t="str">
        <f t="shared" si="27"/>
        <v/>
      </c>
      <c r="X27" t="str">
        <f t="shared" si="28"/>
        <v/>
      </c>
    </row>
    <row r="28" spans="1:24">
      <c r="A28" s="5" t="str">
        <f>IF('data for calculations'!A58&lt;&gt;"",'data for calculations'!A58,"")</f>
        <v/>
      </c>
      <c r="B28" s="2" t="str">
        <f>IF('data for calculations'!B58&lt;&gt;"",'data for calculations'!B58,"")</f>
        <v/>
      </c>
      <c r="F28" s="1" t="str">
        <f t="shared" si="39"/>
        <v/>
      </c>
      <c r="G28" s="1" t="str">
        <f t="shared" si="30"/>
        <v/>
      </c>
      <c r="H28" s="4" t="str">
        <f t="shared" si="31"/>
        <v/>
      </c>
      <c r="I28" s="4" t="str">
        <f t="shared" si="32"/>
        <v/>
      </c>
      <c r="J28" s="4" t="str">
        <f t="shared" si="33"/>
        <v/>
      </c>
      <c r="K28" s="3" t="str">
        <f t="shared" si="34"/>
        <v/>
      </c>
      <c r="L28" s="3" t="str">
        <f t="shared" si="35"/>
        <v/>
      </c>
      <c r="M28" s="3" t="str">
        <f t="shared" si="36"/>
        <v/>
      </c>
      <c r="N28" s="3" t="str">
        <f t="shared" si="37"/>
        <v/>
      </c>
      <c r="O28" t="str">
        <f t="shared" si="38"/>
        <v/>
      </c>
      <c r="P28" t="str">
        <f t="shared" si="21"/>
        <v/>
      </c>
      <c r="Q28" t="str">
        <f t="shared" si="22"/>
        <v/>
      </c>
      <c r="R28" t="str">
        <f t="shared" si="23"/>
        <v/>
      </c>
      <c r="S28" t="str">
        <f t="shared" si="24"/>
        <v/>
      </c>
      <c r="T28" t="str">
        <f t="shared" si="25"/>
        <v/>
      </c>
      <c r="U28" t="str">
        <f t="shared" si="29"/>
        <v/>
      </c>
      <c r="V28" t="str">
        <f t="shared" si="26"/>
        <v/>
      </c>
      <c r="W28" t="str">
        <f t="shared" si="27"/>
        <v/>
      </c>
      <c r="X28" t="str">
        <f t="shared" si="28"/>
        <v/>
      </c>
    </row>
    <row r="29" spans="1:24">
      <c r="A29" s="5" t="str">
        <f>IF('data for calculations'!A59&lt;&gt;"",'data for calculations'!A59,"")</f>
        <v/>
      </c>
      <c r="B29" s="2" t="str">
        <f>IF('data for calculations'!B59&lt;&gt;"",'data for calculations'!B59,"")</f>
        <v/>
      </c>
      <c r="F29" s="1" t="str">
        <f t="shared" si="39"/>
        <v/>
      </c>
      <c r="G29" s="1" t="str">
        <f t="shared" si="30"/>
        <v/>
      </c>
      <c r="H29" s="4" t="str">
        <f t="shared" si="31"/>
        <v/>
      </c>
      <c r="I29" s="4" t="str">
        <f t="shared" si="32"/>
        <v/>
      </c>
      <c r="J29" s="4" t="str">
        <f t="shared" si="33"/>
        <v/>
      </c>
      <c r="K29" s="3" t="str">
        <f t="shared" si="34"/>
        <v/>
      </c>
      <c r="L29" s="3" t="str">
        <f t="shared" si="35"/>
        <v/>
      </c>
      <c r="M29" s="3" t="str">
        <f t="shared" si="36"/>
        <v/>
      </c>
      <c r="N29" s="3" t="str">
        <f t="shared" si="37"/>
        <v/>
      </c>
      <c r="O29" t="str">
        <f t="shared" si="38"/>
        <v/>
      </c>
      <c r="P29" t="str">
        <f t="shared" si="21"/>
        <v/>
      </c>
      <c r="Q29" t="str">
        <f t="shared" si="22"/>
        <v/>
      </c>
      <c r="R29" t="str">
        <f t="shared" si="23"/>
        <v/>
      </c>
      <c r="S29" t="str">
        <f t="shared" si="24"/>
        <v/>
      </c>
      <c r="T29" t="str">
        <f t="shared" si="25"/>
        <v/>
      </c>
      <c r="U29" t="str">
        <f t="shared" si="29"/>
        <v/>
      </c>
      <c r="V29" t="str">
        <f t="shared" si="26"/>
        <v/>
      </c>
      <c r="W29" t="str">
        <f t="shared" si="27"/>
        <v/>
      </c>
      <c r="X29" t="str">
        <f t="shared" si="28"/>
        <v/>
      </c>
    </row>
    <row r="30" spans="1:24">
      <c r="A30" s="5" t="str">
        <f>IF('data for calculations'!A60&lt;&gt;"",'data for calculations'!A60,"")</f>
        <v/>
      </c>
      <c r="B30" s="2" t="str">
        <f>IF('data for calculations'!B60&lt;&gt;"",'data for calculations'!B60,"")</f>
        <v/>
      </c>
      <c r="F30" s="1" t="str">
        <f t="shared" si="39"/>
        <v/>
      </c>
      <c r="G30" s="1" t="str">
        <f t="shared" si="30"/>
        <v/>
      </c>
      <c r="H30" s="4" t="str">
        <f t="shared" si="31"/>
        <v/>
      </c>
      <c r="I30" s="4" t="str">
        <f t="shared" si="32"/>
        <v/>
      </c>
      <c r="J30" s="4" t="str">
        <f t="shared" si="33"/>
        <v/>
      </c>
      <c r="K30" s="3" t="str">
        <f t="shared" si="34"/>
        <v/>
      </c>
      <c r="L30" s="3" t="str">
        <f t="shared" si="35"/>
        <v/>
      </c>
      <c r="M30" s="3" t="str">
        <f t="shared" si="36"/>
        <v/>
      </c>
      <c r="N30" s="3" t="str">
        <f t="shared" si="37"/>
        <v/>
      </c>
      <c r="O30" t="str">
        <f t="shared" si="38"/>
        <v/>
      </c>
      <c r="P30" t="str">
        <f t="shared" si="21"/>
        <v/>
      </c>
      <c r="Q30" t="str">
        <f t="shared" si="22"/>
        <v/>
      </c>
      <c r="R30" t="str">
        <f t="shared" si="23"/>
        <v/>
      </c>
      <c r="S30" t="str">
        <f t="shared" si="24"/>
        <v/>
      </c>
      <c r="T30" t="str">
        <f t="shared" si="25"/>
        <v/>
      </c>
      <c r="U30" t="str">
        <f t="shared" si="29"/>
        <v/>
      </c>
      <c r="V30" t="str">
        <f t="shared" si="26"/>
        <v/>
      </c>
      <c r="W30" t="str">
        <f t="shared" si="27"/>
        <v/>
      </c>
      <c r="X30" t="str">
        <f t="shared" si="28"/>
        <v/>
      </c>
    </row>
    <row r="31" spans="1:24">
      <c r="A31" s="5" t="str">
        <f>IF('data for calculations'!A61&lt;&gt;"",'data for calculations'!A61,"")</f>
        <v/>
      </c>
      <c r="B31" s="2" t="str">
        <f>IF('data for calculations'!B61&lt;&gt;"",'data for calculations'!B61,"")</f>
        <v/>
      </c>
      <c r="F31" s="1" t="str">
        <f t="shared" si="39"/>
        <v/>
      </c>
      <c r="G31" s="1" t="str">
        <f t="shared" si="30"/>
        <v/>
      </c>
      <c r="H31" s="4" t="str">
        <f t="shared" si="31"/>
        <v/>
      </c>
      <c r="I31" s="4" t="str">
        <f t="shared" si="32"/>
        <v/>
      </c>
      <c r="J31" s="4" t="str">
        <f t="shared" si="33"/>
        <v/>
      </c>
      <c r="K31" s="3" t="str">
        <f t="shared" si="34"/>
        <v/>
      </c>
      <c r="L31" s="3" t="str">
        <f t="shared" si="35"/>
        <v/>
      </c>
      <c r="M31" s="3" t="str">
        <f t="shared" si="36"/>
        <v/>
      </c>
      <c r="N31" s="3" t="str">
        <f t="shared" si="37"/>
        <v/>
      </c>
      <c r="O31" t="str">
        <f t="shared" si="38"/>
        <v/>
      </c>
      <c r="P31" t="str">
        <f t="shared" si="21"/>
        <v/>
      </c>
      <c r="Q31" t="str">
        <f t="shared" si="22"/>
        <v/>
      </c>
      <c r="R31" t="str">
        <f t="shared" si="23"/>
        <v/>
      </c>
      <c r="S31" t="str">
        <f t="shared" si="24"/>
        <v/>
      </c>
      <c r="T31" t="str">
        <f t="shared" si="25"/>
        <v/>
      </c>
      <c r="U31" t="str">
        <f t="shared" si="29"/>
        <v/>
      </c>
      <c r="V31" t="str">
        <f t="shared" si="26"/>
        <v/>
      </c>
      <c r="W31" t="str">
        <f t="shared" si="27"/>
        <v/>
      </c>
      <c r="X31" t="str">
        <f t="shared" si="28"/>
        <v/>
      </c>
    </row>
    <row r="32" spans="1:24">
      <c r="A32" s="5" t="str">
        <f>IF('data for calculations'!A62&lt;&gt;"",'data for calculations'!A62,"")</f>
        <v/>
      </c>
      <c r="B32" s="2" t="str">
        <f>IF('data for calculations'!B62&lt;&gt;"",'data for calculations'!B62,"")</f>
        <v/>
      </c>
      <c r="F32" s="1" t="str">
        <f t="shared" si="39"/>
        <v/>
      </c>
      <c r="G32" s="1" t="str">
        <f t="shared" si="30"/>
        <v/>
      </c>
      <c r="H32" s="4" t="str">
        <f t="shared" si="31"/>
        <v/>
      </c>
      <c r="I32" s="4" t="str">
        <f t="shared" si="32"/>
        <v/>
      </c>
      <c r="J32" s="4" t="str">
        <f t="shared" si="33"/>
        <v/>
      </c>
      <c r="K32" s="3" t="str">
        <f t="shared" si="34"/>
        <v/>
      </c>
      <c r="L32" s="3" t="str">
        <f t="shared" si="35"/>
        <v/>
      </c>
      <c r="M32" s="3" t="str">
        <f t="shared" si="36"/>
        <v/>
      </c>
      <c r="N32" s="3" t="str">
        <f t="shared" si="37"/>
        <v/>
      </c>
      <c r="O32" t="str">
        <f t="shared" si="38"/>
        <v/>
      </c>
      <c r="P32" t="str">
        <f t="shared" si="21"/>
        <v/>
      </c>
      <c r="Q32" t="str">
        <f t="shared" si="22"/>
        <v/>
      </c>
      <c r="R32" t="str">
        <f t="shared" si="23"/>
        <v/>
      </c>
      <c r="S32" t="str">
        <f t="shared" si="24"/>
        <v/>
      </c>
      <c r="T32" t="str">
        <f t="shared" si="25"/>
        <v/>
      </c>
      <c r="U32" t="str">
        <f t="shared" si="29"/>
        <v/>
      </c>
      <c r="V32" t="str">
        <f t="shared" si="26"/>
        <v/>
      </c>
      <c r="W32" t="str">
        <f t="shared" si="27"/>
        <v/>
      </c>
      <c r="X32" t="str">
        <f t="shared" si="28"/>
        <v/>
      </c>
    </row>
    <row r="33" spans="1:24">
      <c r="A33" s="5" t="str">
        <f>IF('data for calculations'!A63&lt;&gt;"",'data for calculations'!A63,"")</f>
        <v/>
      </c>
      <c r="B33" s="2" t="str">
        <f>IF('data for calculations'!B63&lt;&gt;"",'data for calculations'!B63,"")</f>
        <v/>
      </c>
      <c r="F33" s="1" t="str">
        <f t="shared" si="39"/>
        <v/>
      </c>
      <c r="G33" s="1" t="str">
        <f t="shared" si="30"/>
        <v/>
      </c>
      <c r="H33" s="4" t="str">
        <f t="shared" si="31"/>
        <v/>
      </c>
      <c r="I33" s="4" t="str">
        <f t="shared" si="32"/>
        <v/>
      </c>
      <c r="J33" s="4" t="str">
        <f t="shared" si="33"/>
        <v/>
      </c>
      <c r="K33" s="3" t="str">
        <f t="shared" si="34"/>
        <v/>
      </c>
      <c r="L33" s="3" t="str">
        <f t="shared" si="35"/>
        <v/>
      </c>
      <c r="M33" s="3" t="str">
        <f t="shared" si="36"/>
        <v/>
      </c>
      <c r="N33" s="3" t="str">
        <f t="shared" si="37"/>
        <v/>
      </c>
      <c r="O33" t="str">
        <f t="shared" si="38"/>
        <v/>
      </c>
      <c r="P33" t="str">
        <f t="shared" si="21"/>
        <v/>
      </c>
      <c r="Q33" t="str">
        <f t="shared" si="22"/>
        <v/>
      </c>
      <c r="R33" t="str">
        <f t="shared" si="23"/>
        <v/>
      </c>
      <c r="S33" t="str">
        <f t="shared" si="24"/>
        <v/>
      </c>
      <c r="T33" t="str">
        <f t="shared" si="25"/>
        <v/>
      </c>
      <c r="U33" t="str">
        <f t="shared" si="29"/>
        <v/>
      </c>
      <c r="V33" t="str">
        <f t="shared" si="26"/>
        <v/>
      </c>
      <c r="W33" t="str">
        <f t="shared" si="27"/>
        <v/>
      </c>
      <c r="X33" t="str">
        <f t="shared" si="28"/>
        <v/>
      </c>
    </row>
    <row r="34" spans="1:24">
      <c r="A34" s="5" t="str">
        <f>IF('data for calculations'!A64&lt;&gt;"",'data for calculations'!A64,"")</f>
        <v/>
      </c>
      <c r="B34" s="2" t="str">
        <f>IF('data for calculations'!B64&lt;&gt;"",'data for calculations'!B64,"")</f>
        <v/>
      </c>
      <c r="F34" s="1" t="str">
        <f t="shared" si="39"/>
        <v/>
      </c>
      <c r="G34" s="1" t="str">
        <f t="shared" si="30"/>
        <v/>
      </c>
      <c r="H34" s="4" t="str">
        <f t="shared" si="31"/>
        <v/>
      </c>
      <c r="I34" s="4" t="str">
        <f t="shared" si="32"/>
        <v/>
      </c>
      <c r="J34" s="4" t="str">
        <f t="shared" si="33"/>
        <v/>
      </c>
      <c r="K34" s="3" t="str">
        <f t="shared" si="34"/>
        <v/>
      </c>
      <c r="L34" s="3" t="str">
        <f t="shared" si="35"/>
        <v/>
      </c>
      <c r="M34" s="3" t="str">
        <f t="shared" si="36"/>
        <v/>
      </c>
      <c r="N34" s="3" t="str">
        <f t="shared" si="37"/>
        <v/>
      </c>
      <c r="O34" t="str">
        <f t="shared" si="38"/>
        <v/>
      </c>
      <c r="P34" t="str">
        <f t="shared" ref="P34:P48" si="40">IF(AND(B43&lt;I43,B42&lt;I42,B41&lt;I41,B40&lt;I40,B39&lt;I39,B38&lt;I38,B37&lt;I37,B36&lt;I36,B35&lt;I35,B43&lt;&gt;""),B43,"")</f>
        <v/>
      </c>
      <c r="Q34" t="str">
        <f t="shared" si="22"/>
        <v/>
      </c>
      <c r="R34" t="str">
        <f t="shared" si="23"/>
        <v/>
      </c>
      <c r="S34" t="str">
        <f t="shared" si="24"/>
        <v/>
      </c>
      <c r="T34" t="str">
        <f t="shared" si="25"/>
        <v/>
      </c>
      <c r="U34" t="str">
        <f t="shared" si="29"/>
        <v/>
      </c>
      <c r="V34" t="str">
        <f t="shared" si="26"/>
        <v/>
      </c>
      <c r="W34" t="str">
        <f t="shared" si="27"/>
        <v/>
      </c>
      <c r="X34" t="str">
        <f t="shared" si="28"/>
        <v/>
      </c>
    </row>
    <row r="35" spans="1:24">
      <c r="A35" s="5" t="str">
        <f>IF('data for calculations'!A65&lt;&gt;"",'data for calculations'!A65,"")</f>
        <v/>
      </c>
      <c r="B35" s="2" t="str">
        <f>IF('data for calculations'!B65&lt;&gt;"",'data for calculations'!B65,"")</f>
        <v/>
      </c>
      <c r="F35" s="1" t="str">
        <f t="shared" si="39"/>
        <v/>
      </c>
      <c r="G35" s="1" t="str">
        <f t="shared" si="30"/>
        <v/>
      </c>
      <c r="H35" s="4" t="str">
        <f t="shared" si="31"/>
        <v/>
      </c>
      <c r="I35" s="4" t="str">
        <f t="shared" si="32"/>
        <v/>
      </c>
      <c r="J35" s="4" t="str">
        <f t="shared" si="33"/>
        <v/>
      </c>
      <c r="K35" s="3" t="str">
        <f t="shared" si="34"/>
        <v/>
      </c>
      <c r="L35" s="3" t="str">
        <f t="shared" si="35"/>
        <v/>
      </c>
      <c r="M35" s="3" t="str">
        <f t="shared" si="36"/>
        <v/>
      </c>
      <c r="N35" s="3" t="str">
        <f t="shared" si="37"/>
        <v/>
      </c>
      <c r="O35" t="str">
        <f t="shared" si="38"/>
        <v/>
      </c>
      <c r="P35" t="str">
        <f t="shared" si="40"/>
        <v/>
      </c>
      <c r="Q35" t="str">
        <f t="shared" si="22"/>
        <v/>
      </c>
      <c r="R35" t="str">
        <f t="shared" si="23"/>
        <v/>
      </c>
      <c r="S35" t="str">
        <f t="shared" si="24"/>
        <v/>
      </c>
      <c r="T35" t="str">
        <f t="shared" si="25"/>
        <v/>
      </c>
      <c r="U35" t="str">
        <f t="shared" si="29"/>
        <v/>
      </c>
      <c r="V35" t="str">
        <f t="shared" si="26"/>
        <v/>
      </c>
      <c r="W35" t="str">
        <f t="shared" si="27"/>
        <v/>
      </c>
      <c r="X35" t="str">
        <f t="shared" si="28"/>
        <v/>
      </c>
    </row>
    <row r="36" spans="1:24">
      <c r="A36" s="5" t="str">
        <f>IF('data for calculations'!A66&lt;&gt;"",'data for calculations'!A66,"")</f>
        <v/>
      </c>
      <c r="B36" s="2" t="str">
        <f>IF('data for calculations'!B66&lt;&gt;"",'data for calculations'!B66,"")</f>
        <v/>
      </c>
      <c r="F36" s="1" t="str">
        <f t="shared" si="39"/>
        <v/>
      </c>
      <c r="G36" s="1" t="str">
        <f t="shared" si="30"/>
        <v/>
      </c>
      <c r="H36" s="4" t="str">
        <f t="shared" si="31"/>
        <v/>
      </c>
      <c r="I36" s="4" t="str">
        <f t="shared" si="32"/>
        <v/>
      </c>
      <c r="J36" s="4" t="str">
        <f t="shared" si="33"/>
        <v/>
      </c>
      <c r="K36" s="3" t="str">
        <f t="shared" si="34"/>
        <v/>
      </c>
      <c r="L36" s="3" t="str">
        <f t="shared" si="35"/>
        <v/>
      </c>
      <c r="M36" s="3" t="str">
        <f t="shared" si="36"/>
        <v/>
      </c>
      <c r="N36" s="3" t="str">
        <f t="shared" si="37"/>
        <v/>
      </c>
      <c r="O36" t="str">
        <f t="shared" si="38"/>
        <v/>
      </c>
      <c r="P36" t="str">
        <f t="shared" si="40"/>
        <v/>
      </c>
      <c r="Q36" t="str">
        <f t="shared" si="22"/>
        <v/>
      </c>
      <c r="R36" t="str">
        <f t="shared" si="23"/>
        <v/>
      </c>
      <c r="S36" t="str">
        <f t="shared" si="24"/>
        <v/>
      </c>
      <c r="T36" t="str">
        <f t="shared" si="25"/>
        <v/>
      </c>
      <c r="U36" t="str">
        <f t="shared" si="29"/>
        <v/>
      </c>
      <c r="V36" t="str">
        <f t="shared" si="26"/>
        <v/>
      </c>
      <c r="W36" t="str">
        <f t="shared" si="27"/>
        <v/>
      </c>
      <c r="X36" t="str">
        <f t="shared" si="28"/>
        <v/>
      </c>
    </row>
    <row r="37" spans="1:24">
      <c r="A37" s="5" t="str">
        <f>IF('data for calculations'!A67&lt;&gt;"",'data for calculations'!A67,"")</f>
        <v/>
      </c>
      <c r="B37" s="2" t="str">
        <f>IF('data for calculations'!B67&lt;&gt;"",'data for calculations'!B67,"")</f>
        <v/>
      </c>
      <c r="F37" s="1" t="str">
        <f t="shared" si="39"/>
        <v/>
      </c>
      <c r="G37" s="1" t="str">
        <f t="shared" si="30"/>
        <v/>
      </c>
      <c r="H37" s="4" t="str">
        <f t="shared" si="31"/>
        <v/>
      </c>
      <c r="I37" s="4" t="str">
        <f t="shared" si="32"/>
        <v/>
      </c>
      <c r="J37" s="4" t="str">
        <f t="shared" si="33"/>
        <v/>
      </c>
      <c r="K37" s="3" t="str">
        <f t="shared" si="34"/>
        <v/>
      </c>
      <c r="L37" s="3" t="str">
        <f t="shared" si="35"/>
        <v/>
      </c>
      <c r="M37" s="3" t="str">
        <f t="shared" si="36"/>
        <v/>
      </c>
      <c r="N37" s="3" t="str">
        <f t="shared" si="37"/>
        <v/>
      </c>
      <c r="O37" t="str">
        <f t="shared" si="38"/>
        <v/>
      </c>
      <c r="P37" t="str">
        <f t="shared" si="40"/>
        <v/>
      </c>
      <c r="Q37" t="str">
        <f t="shared" si="22"/>
        <v/>
      </c>
      <c r="R37" t="str">
        <f t="shared" si="23"/>
        <v/>
      </c>
      <c r="S37" t="str">
        <f t="shared" si="24"/>
        <v/>
      </c>
      <c r="T37" t="str">
        <f t="shared" si="25"/>
        <v/>
      </c>
      <c r="U37" t="str">
        <f t="shared" si="29"/>
        <v/>
      </c>
      <c r="V37" t="str">
        <f t="shared" si="26"/>
        <v/>
      </c>
      <c r="W37" t="str">
        <f t="shared" si="27"/>
        <v/>
      </c>
      <c r="X37" t="str">
        <f t="shared" si="28"/>
        <v/>
      </c>
    </row>
    <row r="38" spans="1:24">
      <c r="A38" s="5" t="str">
        <f>IF('data for calculations'!A68&lt;&gt;"",'data for calculations'!A68,"")</f>
        <v/>
      </c>
      <c r="B38" s="2" t="str">
        <f>IF('data for calculations'!B68&lt;&gt;"",'data for calculations'!B68,"")</f>
        <v/>
      </c>
      <c r="F38" s="1" t="str">
        <f t="shared" si="39"/>
        <v/>
      </c>
      <c r="G38" s="1" t="str">
        <f t="shared" si="30"/>
        <v/>
      </c>
      <c r="H38" s="4" t="str">
        <f t="shared" si="31"/>
        <v/>
      </c>
      <c r="I38" s="4" t="str">
        <f t="shared" si="32"/>
        <v/>
      </c>
      <c r="J38" s="4" t="str">
        <f t="shared" si="33"/>
        <v/>
      </c>
      <c r="K38" s="3" t="str">
        <f t="shared" si="34"/>
        <v/>
      </c>
      <c r="L38" s="3" t="str">
        <f t="shared" si="35"/>
        <v/>
      </c>
      <c r="M38" s="3" t="str">
        <f t="shared" si="36"/>
        <v/>
      </c>
      <c r="N38" s="3" t="str">
        <f t="shared" si="37"/>
        <v/>
      </c>
      <c r="O38" t="str">
        <f t="shared" si="38"/>
        <v/>
      </c>
      <c r="P38" t="str">
        <f t="shared" si="40"/>
        <v/>
      </c>
      <c r="Q38" t="str">
        <f t="shared" si="22"/>
        <v/>
      </c>
      <c r="R38" t="str">
        <f t="shared" si="23"/>
        <v/>
      </c>
      <c r="S38" t="str">
        <f t="shared" si="24"/>
        <v/>
      </c>
      <c r="T38" t="str">
        <f t="shared" si="25"/>
        <v/>
      </c>
      <c r="U38" t="str">
        <f t="shared" si="29"/>
        <v/>
      </c>
      <c r="V38" t="str">
        <f t="shared" si="26"/>
        <v/>
      </c>
      <c r="W38" t="str">
        <f t="shared" si="27"/>
        <v/>
      </c>
      <c r="X38" t="str">
        <f t="shared" si="28"/>
        <v/>
      </c>
    </row>
    <row r="39" spans="1:24">
      <c r="A39" s="5" t="str">
        <f>IF('data for calculations'!A69&lt;&gt;"",'data for calculations'!A69,"")</f>
        <v/>
      </c>
      <c r="B39" s="2" t="str">
        <f>IF('data for calculations'!B69&lt;&gt;"",'data for calculations'!B69,"")</f>
        <v/>
      </c>
      <c r="F39" s="1" t="str">
        <f t="shared" si="39"/>
        <v/>
      </c>
      <c r="G39" s="1" t="str">
        <f t="shared" si="30"/>
        <v/>
      </c>
      <c r="H39" s="4" t="str">
        <f t="shared" si="31"/>
        <v/>
      </c>
      <c r="I39" s="4" t="str">
        <f t="shared" si="32"/>
        <v/>
      </c>
      <c r="J39" s="4" t="str">
        <f t="shared" si="33"/>
        <v/>
      </c>
      <c r="K39" s="3" t="str">
        <f t="shared" si="34"/>
        <v/>
      </c>
      <c r="L39" s="3" t="str">
        <f t="shared" si="35"/>
        <v/>
      </c>
      <c r="M39" s="3" t="str">
        <f t="shared" si="36"/>
        <v/>
      </c>
      <c r="N39" s="3" t="str">
        <f t="shared" si="37"/>
        <v/>
      </c>
      <c r="O39" t="str">
        <f t="shared" si="38"/>
        <v/>
      </c>
      <c r="P39" t="str">
        <f t="shared" si="40"/>
        <v/>
      </c>
      <c r="Q39" t="str">
        <f t="shared" si="22"/>
        <v/>
      </c>
      <c r="R39" t="str">
        <f t="shared" si="23"/>
        <v/>
      </c>
      <c r="S39" t="str">
        <f t="shared" si="24"/>
        <v/>
      </c>
      <c r="T39" t="str">
        <f t="shared" si="25"/>
        <v/>
      </c>
      <c r="U39" t="str">
        <f t="shared" si="29"/>
        <v/>
      </c>
      <c r="V39" t="str">
        <f t="shared" si="26"/>
        <v/>
      </c>
      <c r="W39" t="str">
        <f t="shared" si="27"/>
        <v/>
      </c>
      <c r="X39" t="str">
        <f t="shared" si="28"/>
        <v/>
      </c>
    </row>
    <row r="40" spans="1:24">
      <c r="A40" s="5" t="str">
        <f>IF('data for calculations'!A70&lt;&gt;"",'data for calculations'!A70,"")</f>
        <v/>
      </c>
      <c r="B40" s="2" t="str">
        <f>IF('data for calculations'!B70&lt;&gt;"",'data for calculations'!B70,"")</f>
        <v/>
      </c>
      <c r="F40" s="1" t="str">
        <f t="shared" si="39"/>
        <v/>
      </c>
      <c r="G40" s="1" t="str">
        <f t="shared" si="30"/>
        <v/>
      </c>
      <c r="H40" s="4" t="str">
        <f t="shared" si="31"/>
        <v/>
      </c>
      <c r="I40" s="4" t="str">
        <f t="shared" si="32"/>
        <v/>
      </c>
      <c r="J40" s="4" t="str">
        <f t="shared" si="33"/>
        <v/>
      </c>
      <c r="K40" s="3" t="str">
        <f t="shared" si="34"/>
        <v/>
      </c>
      <c r="L40" s="3" t="str">
        <f t="shared" si="35"/>
        <v/>
      </c>
      <c r="M40" s="3" t="str">
        <f t="shared" si="36"/>
        <v/>
      </c>
      <c r="N40" s="3" t="str">
        <f t="shared" si="37"/>
        <v/>
      </c>
      <c r="O40" t="str">
        <f t="shared" si="38"/>
        <v/>
      </c>
      <c r="P40" t="str">
        <f t="shared" si="40"/>
        <v/>
      </c>
      <c r="Q40" t="str">
        <f t="shared" si="22"/>
        <v/>
      </c>
      <c r="R40" t="str">
        <f t="shared" si="23"/>
        <v/>
      </c>
      <c r="S40" t="str">
        <f t="shared" si="24"/>
        <v/>
      </c>
      <c r="T40" t="str">
        <f t="shared" si="25"/>
        <v/>
      </c>
      <c r="U40" t="str">
        <f t="shared" si="29"/>
        <v/>
      </c>
      <c r="V40" t="str">
        <f t="shared" si="26"/>
        <v/>
      </c>
      <c r="W40" t="str">
        <f t="shared" si="27"/>
        <v/>
      </c>
      <c r="X40" t="str">
        <f t="shared" si="28"/>
        <v/>
      </c>
    </row>
    <row r="41" spans="1:24">
      <c r="A41" s="5" t="str">
        <f>IF('data for calculations'!A71&lt;&gt;"",'data for calculations'!A71,"")</f>
        <v/>
      </c>
      <c r="B41" s="2" t="str">
        <f>IF('data for calculations'!B71&lt;&gt;"",'data for calculations'!B71,"")</f>
        <v/>
      </c>
      <c r="F41" s="1" t="str">
        <f t="shared" si="39"/>
        <v/>
      </c>
      <c r="G41" s="1" t="str">
        <f t="shared" si="30"/>
        <v/>
      </c>
      <c r="H41" s="4" t="str">
        <f t="shared" si="31"/>
        <v/>
      </c>
      <c r="I41" s="4" t="str">
        <f t="shared" si="32"/>
        <v/>
      </c>
      <c r="J41" s="4" t="str">
        <f t="shared" si="33"/>
        <v/>
      </c>
      <c r="K41" s="3" t="str">
        <f t="shared" si="34"/>
        <v/>
      </c>
      <c r="L41" s="3" t="str">
        <f t="shared" si="35"/>
        <v/>
      </c>
      <c r="M41" s="3" t="str">
        <f t="shared" si="36"/>
        <v/>
      </c>
      <c r="N41" s="3" t="str">
        <f t="shared" si="37"/>
        <v/>
      </c>
      <c r="O41" t="str">
        <f t="shared" si="38"/>
        <v/>
      </c>
      <c r="P41" t="str">
        <f t="shared" si="40"/>
        <v/>
      </c>
      <c r="Q41" t="str">
        <f t="shared" si="22"/>
        <v/>
      </c>
      <c r="R41" t="str">
        <f t="shared" si="23"/>
        <v/>
      </c>
      <c r="S41" t="str">
        <f t="shared" si="24"/>
        <v/>
      </c>
      <c r="T41" t="str">
        <f t="shared" si="25"/>
        <v/>
      </c>
      <c r="U41" t="str">
        <f t="shared" si="29"/>
        <v/>
      </c>
      <c r="V41" t="str">
        <f t="shared" si="26"/>
        <v/>
      </c>
      <c r="W41" t="str">
        <f t="shared" si="27"/>
        <v/>
      </c>
      <c r="X41" t="str">
        <f t="shared" si="28"/>
        <v/>
      </c>
    </row>
    <row r="42" spans="1:24">
      <c r="A42" s="5" t="str">
        <f>IF('data for calculations'!A72&lt;&gt;"",'data for calculations'!A72,"")</f>
        <v/>
      </c>
      <c r="B42" s="2" t="str">
        <f>IF('data for calculations'!B72&lt;&gt;"",'data for calculations'!B72,"")</f>
        <v/>
      </c>
      <c r="F42" s="1" t="str">
        <f t="shared" si="39"/>
        <v/>
      </c>
      <c r="G42" s="1" t="str">
        <f t="shared" si="30"/>
        <v/>
      </c>
      <c r="H42" s="4" t="str">
        <f t="shared" si="31"/>
        <v/>
      </c>
      <c r="I42" s="4" t="str">
        <f t="shared" si="32"/>
        <v/>
      </c>
      <c r="J42" s="4" t="str">
        <f t="shared" si="33"/>
        <v/>
      </c>
      <c r="K42" s="3" t="str">
        <f t="shared" si="34"/>
        <v/>
      </c>
      <c r="L42" s="3" t="str">
        <f t="shared" si="35"/>
        <v/>
      </c>
      <c r="M42" s="3" t="str">
        <f t="shared" si="36"/>
        <v/>
      </c>
      <c r="N42" s="3" t="str">
        <f t="shared" si="37"/>
        <v/>
      </c>
      <c r="O42" t="str">
        <f t="shared" si="38"/>
        <v/>
      </c>
      <c r="P42" t="str">
        <f t="shared" si="40"/>
        <v/>
      </c>
      <c r="Q42" t="str">
        <f t="shared" si="22"/>
        <v/>
      </c>
      <c r="R42" t="str">
        <f t="shared" si="23"/>
        <v/>
      </c>
      <c r="S42" t="str">
        <f t="shared" si="24"/>
        <v/>
      </c>
      <c r="T42" t="str">
        <f t="shared" si="25"/>
        <v/>
      </c>
      <c r="U42" t="str">
        <f t="shared" si="29"/>
        <v/>
      </c>
      <c r="V42" t="str">
        <f t="shared" si="26"/>
        <v/>
      </c>
      <c r="W42" t="str">
        <f t="shared" si="27"/>
        <v/>
      </c>
      <c r="X42" t="str">
        <f t="shared" si="28"/>
        <v/>
      </c>
    </row>
    <row r="43" spans="1:24">
      <c r="A43" s="5" t="str">
        <f>IF('data for calculations'!A73&lt;&gt;"",'data for calculations'!A73,"")</f>
        <v/>
      </c>
      <c r="B43" s="2" t="str">
        <f>IF('data for calculations'!B73&lt;&gt;"",'data for calculations'!B73,"")</f>
        <v/>
      </c>
      <c r="F43" s="1" t="str">
        <f t="shared" si="39"/>
        <v/>
      </c>
      <c r="G43" s="1" t="str">
        <f t="shared" si="30"/>
        <v/>
      </c>
      <c r="H43" s="4" t="str">
        <f t="shared" si="31"/>
        <v/>
      </c>
      <c r="I43" s="4" t="str">
        <f t="shared" si="32"/>
        <v/>
      </c>
      <c r="J43" s="4" t="str">
        <f t="shared" si="33"/>
        <v/>
      </c>
      <c r="K43" s="3" t="str">
        <f t="shared" si="34"/>
        <v/>
      </c>
      <c r="L43" s="3" t="str">
        <f t="shared" si="35"/>
        <v/>
      </c>
      <c r="M43" s="3" t="str">
        <f t="shared" si="36"/>
        <v/>
      </c>
      <c r="N43" s="3" t="str">
        <f t="shared" si="37"/>
        <v/>
      </c>
      <c r="O43" t="str">
        <f t="shared" si="38"/>
        <v/>
      </c>
      <c r="P43" t="str">
        <f t="shared" si="40"/>
        <v/>
      </c>
      <c r="Q43" t="str">
        <f t="shared" si="22"/>
        <v/>
      </c>
      <c r="R43" t="str">
        <f t="shared" si="23"/>
        <v/>
      </c>
      <c r="S43" t="str">
        <f t="shared" si="24"/>
        <v/>
      </c>
      <c r="T43" t="str">
        <f t="shared" si="25"/>
        <v/>
      </c>
      <c r="U43" t="str">
        <f t="shared" si="29"/>
        <v/>
      </c>
      <c r="V43" t="str">
        <f t="shared" si="26"/>
        <v/>
      </c>
      <c r="W43" t="str">
        <f t="shared" si="27"/>
        <v/>
      </c>
      <c r="X43" t="str">
        <f t="shared" si="28"/>
        <v/>
      </c>
    </row>
    <row r="44" spans="1:24">
      <c r="A44" s="5" t="str">
        <f>IF('data for calculations'!A74&lt;&gt;"",'data for calculations'!A74,"")</f>
        <v/>
      </c>
      <c r="B44" s="2" t="str">
        <f>IF('data for calculations'!B74&lt;&gt;"",'data for calculations'!B74,"")</f>
        <v/>
      </c>
      <c r="F44" s="1" t="str">
        <f t="shared" si="39"/>
        <v/>
      </c>
      <c r="G44" s="1" t="str">
        <f t="shared" si="30"/>
        <v/>
      </c>
      <c r="H44" s="4" t="str">
        <f t="shared" si="31"/>
        <v/>
      </c>
      <c r="I44" s="4" t="str">
        <f t="shared" si="32"/>
        <v/>
      </c>
      <c r="J44" s="4" t="str">
        <f t="shared" si="33"/>
        <v/>
      </c>
      <c r="K44" s="3" t="str">
        <f t="shared" si="34"/>
        <v/>
      </c>
      <c r="L44" s="3" t="str">
        <f t="shared" si="35"/>
        <v/>
      </c>
      <c r="M44" s="3" t="str">
        <f t="shared" si="36"/>
        <v/>
      </c>
      <c r="N44" s="3" t="str">
        <f t="shared" si="37"/>
        <v/>
      </c>
      <c r="O44" t="str">
        <f t="shared" si="38"/>
        <v/>
      </c>
      <c r="P44" t="str">
        <f t="shared" si="40"/>
        <v/>
      </c>
      <c r="Q44" t="str">
        <f t="shared" si="22"/>
        <v/>
      </c>
      <c r="R44" t="str">
        <f t="shared" si="23"/>
        <v/>
      </c>
      <c r="S44" t="str">
        <f t="shared" si="24"/>
        <v/>
      </c>
      <c r="T44" t="str">
        <f t="shared" si="25"/>
        <v/>
      </c>
      <c r="U44" t="str">
        <f t="shared" si="29"/>
        <v/>
      </c>
      <c r="V44" t="str">
        <f t="shared" si="26"/>
        <v/>
      </c>
      <c r="W44" t="str">
        <f t="shared" si="27"/>
        <v/>
      </c>
      <c r="X44" t="str">
        <f t="shared" si="28"/>
        <v/>
      </c>
    </row>
    <row r="45" spans="1:24">
      <c r="A45" s="5" t="str">
        <f>IF('data for calculations'!A75&lt;&gt;"",'data for calculations'!A75,"")</f>
        <v/>
      </c>
      <c r="B45" s="2" t="str">
        <f>IF('data for calculations'!B75&lt;&gt;"",'data for calculations'!B75,"")</f>
        <v/>
      </c>
      <c r="F45" s="1" t="str">
        <f t="shared" si="39"/>
        <v/>
      </c>
      <c r="G45" s="1" t="str">
        <f t="shared" si="30"/>
        <v/>
      </c>
      <c r="H45" s="4" t="str">
        <f t="shared" si="31"/>
        <v/>
      </c>
      <c r="I45" s="4" t="str">
        <f t="shared" si="32"/>
        <v/>
      </c>
      <c r="J45" s="4" t="str">
        <f t="shared" si="33"/>
        <v/>
      </c>
      <c r="K45" s="3" t="str">
        <f t="shared" si="34"/>
        <v/>
      </c>
      <c r="L45" s="3" t="str">
        <f t="shared" si="35"/>
        <v/>
      </c>
      <c r="M45" s="3" t="str">
        <f t="shared" si="36"/>
        <v/>
      </c>
      <c r="N45" s="3" t="str">
        <f t="shared" si="37"/>
        <v/>
      </c>
      <c r="O45" t="str">
        <f t="shared" si="38"/>
        <v/>
      </c>
      <c r="P45" t="str">
        <f t="shared" si="40"/>
        <v/>
      </c>
      <c r="Q45" t="str">
        <f t="shared" si="22"/>
        <v/>
      </c>
      <c r="R45" t="str">
        <f t="shared" si="23"/>
        <v/>
      </c>
      <c r="S45" t="str">
        <f t="shared" si="24"/>
        <v/>
      </c>
      <c r="T45" t="str">
        <f t="shared" si="25"/>
        <v/>
      </c>
      <c r="U45" t="str">
        <f t="shared" si="29"/>
        <v/>
      </c>
      <c r="V45" t="str">
        <f t="shared" si="26"/>
        <v/>
      </c>
      <c r="W45" t="str">
        <f t="shared" si="27"/>
        <v/>
      </c>
      <c r="X45" t="str">
        <f t="shared" si="28"/>
        <v/>
      </c>
    </row>
    <row r="46" spans="1:24">
      <c r="A46" s="5" t="str">
        <f>IF('data for calculations'!A76&lt;&gt;"",'data for calculations'!A76,"")</f>
        <v/>
      </c>
      <c r="B46" s="2" t="str">
        <f>IF('data for calculations'!B76&lt;&gt;"",'data for calculations'!B76,"")</f>
        <v/>
      </c>
      <c r="F46" s="1" t="str">
        <f t="shared" si="39"/>
        <v/>
      </c>
      <c r="G46" s="1" t="str">
        <f t="shared" si="30"/>
        <v/>
      </c>
      <c r="H46" s="4" t="str">
        <f t="shared" si="31"/>
        <v/>
      </c>
      <c r="I46" s="4" t="str">
        <f t="shared" si="32"/>
        <v/>
      </c>
      <c r="J46" s="4" t="str">
        <f t="shared" si="33"/>
        <v/>
      </c>
      <c r="K46" s="3" t="str">
        <f t="shared" si="34"/>
        <v/>
      </c>
      <c r="L46" s="3" t="str">
        <f t="shared" si="35"/>
        <v/>
      </c>
      <c r="M46" s="3" t="str">
        <f t="shared" si="36"/>
        <v/>
      </c>
      <c r="N46" s="3" t="str">
        <f t="shared" si="37"/>
        <v/>
      </c>
      <c r="O46" t="str">
        <f t="shared" si="38"/>
        <v/>
      </c>
      <c r="P46" t="str">
        <f t="shared" si="40"/>
        <v/>
      </c>
      <c r="Q46" t="str">
        <f t="shared" si="22"/>
        <v/>
      </c>
      <c r="R46" t="str">
        <f t="shared" si="23"/>
        <v/>
      </c>
      <c r="S46" t="str">
        <f t="shared" si="24"/>
        <v/>
      </c>
      <c r="T46" t="str">
        <f t="shared" si="25"/>
        <v/>
      </c>
      <c r="U46" t="str">
        <f t="shared" si="29"/>
        <v/>
      </c>
      <c r="V46" t="str">
        <f t="shared" si="26"/>
        <v/>
      </c>
      <c r="W46" t="str">
        <f t="shared" si="27"/>
        <v/>
      </c>
      <c r="X46" t="str">
        <f t="shared" si="28"/>
        <v/>
      </c>
    </row>
    <row r="47" spans="1:24">
      <c r="A47" s="5" t="str">
        <f>IF('data for calculations'!A77&lt;&gt;"",'data for calculations'!A77,"")</f>
        <v/>
      </c>
      <c r="B47" s="2" t="str">
        <f>IF('data for calculations'!B77&lt;&gt;"",'data for calculations'!B77,"")</f>
        <v/>
      </c>
      <c r="F47" s="1" t="str">
        <f t="shared" si="39"/>
        <v/>
      </c>
      <c r="G47" s="1" t="str">
        <f t="shared" si="30"/>
        <v/>
      </c>
      <c r="H47" s="4" t="str">
        <f t="shared" si="31"/>
        <v/>
      </c>
      <c r="I47" s="4" t="str">
        <f t="shared" si="32"/>
        <v/>
      </c>
      <c r="J47" s="4" t="str">
        <f t="shared" si="33"/>
        <v/>
      </c>
      <c r="K47" s="3" t="str">
        <f t="shared" si="34"/>
        <v/>
      </c>
      <c r="L47" s="3" t="str">
        <f t="shared" si="35"/>
        <v/>
      </c>
      <c r="M47" s="3" t="str">
        <f t="shared" si="36"/>
        <v/>
      </c>
      <c r="N47" s="3" t="str">
        <f t="shared" si="37"/>
        <v/>
      </c>
      <c r="O47" t="str">
        <f t="shared" si="38"/>
        <v/>
      </c>
      <c r="P47" t="str">
        <f t="shared" si="40"/>
        <v/>
      </c>
      <c r="Q47" t="str">
        <f t="shared" si="22"/>
        <v/>
      </c>
      <c r="R47" t="str">
        <f t="shared" si="23"/>
        <v/>
      </c>
      <c r="S47" t="str">
        <f t="shared" si="24"/>
        <v/>
      </c>
      <c r="T47" t="str">
        <f t="shared" si="25"/>
        <v/>
      </c>
      <c r="U47" t="str">
        <f t="shared" si="29"/>
        <v/>
      </c>
      <c r="V47" t="str">
        <f t="shared" si="26"/>
        <v/>
      </c>
      <c r="W47" t="str">
        <f t="shared" si="27"/>
        <v/>
      </c>
      <c r="X47" t="str">
        <f t="shared" si="28"/>
        <v/>
      </c>
    </row>
    <row r="48" spans="1:24">
      <c r="A48" s="5" t="str">
        <f>IF('data for calculations'!A78&lt;&gt;"",'data for calculations'!A78,"")</f>
        <v/>
      </c>
      <c r="B48" s="2" t="str">
        <f>IF('data for calculations'!B78&lt;&gt;"",'data for calculations'!B78,"")</f>
        <v/>
      </c>
      <c r="F48" s="1" t="str">
        <f t="shared" si="39"/>
        <v/>
      </c>
      <c r="G48" s="1" t="str">
        <f t="shared" si="30"/>
        <v/>
      </c>
      <c r="H48" s="4" t="str">
        <f t="shared" si="31"/>
        <v/>
      </c>
      <c r="I48" s="4" t="str">
        <f t="shared" si="32"/>
        <v/>
      </c>
      <c r="J48" s="4" t="str">
        <f t="shared" si="33"/>
        <v/>
      </c>
      <c r="K48" s="3" t="str">
        <f t="shared" si="34"/>
        <v/>
      </c>
      <c r="L48" s="3" t="str">
        <f t="shared" si="35"/>
        <v/>
      </c>
      <c r="M48" s="3" t="str">
        <f t="shared" si="36"/>
        <v/>
      </c>
      <c r="N48" s="3" t="str">
        <f t="shared" si="37"/>
        <v/>
      </c>
      <c r="O48" t="str">
        <f t="shared" si="38"/>
        <v/>
      </c>
      <c r="P48" t="str">
        <f t="shared" si="40"/>
        <v/>
      </c>
      <c r="Q48" t="str">
        <f t="shared" si="22"/>
        <v/>
      </c>
      <c r="R48" t="str">
        <f t="shared" si="23"/>
        <v/>
      </c>
      <c r="S48" t="str">
        <f t="shared" si="24"/>
        <v/>
      </c>
      <c r="T48" t="str">
        <f t="shared" si="25"/>
        <v/>
      </c>
      <c r="U48" t="str">
        <f t="shared" si="29"/>
        <v/>
      </c>
      <c r="V48" t="str">
        <f t="shared" si="26"/>
        <v/>
      </c>
      <c r="W48" t="str">
        <f t="shared" si="27"/>
        <v/>
      </c>
      <c r="X48" t="str">
        <f t="shared" si="28"/>
        <v/>
      </c>
    </row>
    <row r="49" spans="1:15">
      <c r="A49" s="5" t="str">
        <f>IF('data for calculations'!A79&lt;&gt;"",'data for calculations'!A79,"")</f>
        <v/>
      </c>
      <c r="B49" s="2" t="str">
        <f>IF('data for calculations'!B79&lt;&gt;"",'data for calculations'!B79,"")</f>
        <v/>
      </c>
      <c r="F49" s="1" t="str">
        <f t="shared" si="39"/>
        <v/>
      </c>
      <c r="G49" s="1" t="str">
        <f t="shared" si="30"/>
        <v/>
      </c>
      <c r="H49" s="4" t="str">
        <f t="shared" si="31"/>
        <v/>
      </c>
      <c r="I49" s="4" t="str">
        <f t="shared" si="32"/>
        <v/>
      </c>
      <c r="J49" s="4" t="str">
        <f t="shared" si="33"/>
        <v/>
      </c>
      <c r="K49" s="3" t="str">
        <f t="shared" si="34"/>
        <v/>
      </c>
      <c r="L49" s="3" t="str">
        <f t="shared" si="35"/>
        <v/>
      </c>
      <c r="M49" s="3" t="str">
        <f t="shared" si="36"/>
        <v/>
      </c>
      <c r="N49" s="3" t="str">
        <f t="shared" si="37"/>
        <v/>
      </c>
      <c r="O49" t="str">
        <f t="shared" si="38"/>
        <v/>
      </c>
    </row>
    <row r="50" spans="1:15">
      <c r="A50" s="5" t="str">
        <f>IF('data for calculations'!A80&lt;&gt;"",'data for calculations'!A80,"")</f>
        <v/>
      </c>
      <c r="B50" s="2" t="str">
        <f>IF('data for calculations'!B80&lt;&gt;"",'data for calculations'!B80,"")</f>
        <v/>
      </c>
      <c r="F50" s="1" t="str">
        <f t="shared" si="39"/>
        <v/>
      </c>
      <c r="G50" s="1" t="str">
        <f t="shared" si="30"/>
        <v/>
      </c>
      <c r="H50" s="4" t="str">
        <f t="shared" si="31"/>
        <v/>
      </c>
      <c r="I50" s="4" t="str">
        <f t="shared" si="32"/>
        <v/>
      </c>
      <c r="J50" s="4" t="str">
        <f t="shared" si="33"/>
        <v/>
      </c>
      <c r="K50" s="3" t="str">
        <f t="shared" si="34"/>
        <v/>
      </c>
      <c r="L50" s="3" t="str">
        <f t="shared" si="35"/>
        <v/>
      </c>
      <c r="M50" s="3" t="str">
        <f t="shared" si="36"/>
        <v/>
      </c>
      <c r="N50" s="3" t="str">
        <f t="shared" si="37"/>
        <v/>
      </c>
      <c r="O50" t="str">
        <f t="shared" si="38"/>
        <v/>
      </c>
    </row>
    <row r="51" spans="1:15">
      <c r="A51" s="5" t="str">
        <f>IF('data for calculations'!A81&lt;&gt;"",'data for calculations'!A81,"")</f>
        <v/>
      </c>
      <c r="B51" s="2" t="str">
        <f>IF('data for calculations'!B81&lt;&gt;"",'data for calculations'!B81,"")</f>
        <v/>
      </c>
      <c r="F51" s="1" t="str">
        <f t="shared" si="39"/>
        <v/>
      </c>
      <c r="G51" s="1" t="str">
        <f t="shared" si="30"/>
        <v/>
      </c>
      <c r="H51" s="4" t="str">
        <f t="shared" si="31"/>
        <v/>
      </c>
      <c r="I51" s="4" t="str">
        <f t="shared" si="32"/>
        <v/>
      </c>
      <c r="J51" s="4" t="str">
        <f t="shared" si="33"/>
        <v/>
      </c>
      <c r="K51" s="3" t="str">
        <f t="shared" si="34"/>
        <v/>
      </c>
      <c r="L51" s="3" t="str">
        <f t="shared" si="35"/>
        <v/>
      </c>
      <c r="M51" s="3" t="str">
        <f t="shared" si="36"/>
        <v/>
      </c>
      <c r="N51" s="3" t="str">
        <f t="shared" si="37"/>
        <v/>
      </c>
      <c r="O51" t="str">
        <f t="shared" si="38"/>
        <v/>
      </c>
    </row>
    <row r="52" spans="1:15">
      <c r="A52" s="5" t="str">
        <f>IF('data for calculations'!A82&lt;&gt;"",'data for calculations'!A82,"")</f>
        <v/>
      </c>
      <c r="B52" s="2" t="str">
        <f>IF('data for calculations'!B82&lt;&gt;"",'data for calculations'!B82,"")</f>
        <v/>
      </c>
      <c r="F52" s="1" t="str">
        <f t="shared" si="39"/>
        <v/>
      </c>
      <c r="G52" s="1" t="str">
        <f t="shared" si="30"/>
        <v/>
      </c>
      <c r="H52" s="4" t="str">
        <f t="shared" si="31"/>
        <v/>
      </c>
      <c r="I52" s="4" t="str">
        <f t="shared" si="32"/>
        <v/>
      </c>
      <c r="J52" s="4" t="str">
        <f t="shared" si="33"/>
        <v/>
      </c>
      <c r="K52" s="3" t="str">
        <f t="shared" si="34"/>
        <v/>
      </c>
      <c r="L52" s="3" t="str">
        <f t="shared" si="35"/>
        <v/>
      </c>
      <c r="M52" s="3" t="str">
        <f t="shared" si="36"/>
        <v/>
      </c>
      <c r="N52" s="3" t="str">
        <f t="shared" si="37"/>
        <v/>
      </c>
      <c r="O52" t="str">
        <f t="shared" si="38"/>
        <v/>
      </c>
    </row>
    <row r="53" spans="1:15">
      <c r="A53" s="5" t="str">
        <f>IF('data for calculations'!A83&lt;&gt;"",'data for calculations'!A83,"")</f>
        <v/>
      </c>
      <c r="B53" s="2" t="str">
        <f>IF('data for calculations'!B83&lt;&gt;"",'data for calculations'!B83,"")</f>
        <v/>
      </c>
      <c r="F53" s="1" t="str">
        <f t="shared" si="39"/>
        <v/>
      </c>
      <c r="G53" s="1" t="str">
        <f t="shared" si="30"/>
        <v/>
      </c>
      <c r="H53" s="4" t="str">
        <f t="shared" si="31"/>
        <v/>
      </c>
      <c r="I53" s="4" t="str">
        <f t="shared" si="32"/>
        <v/>
      </c>
      <c r="J53" s="4" t="str">
        <f t="shared" si="33"/>
        <v/>
      </c>
      <c r="K53" s="3" t="str">
        <f t="shared" si="34"/>
        <v/>
      </c>
      <c r="L53" s="3" t="str">
        <f t="shared" si="35"/>
        <v/>
      </c>
      <c r="M53" s="3" t="str">
        <f t="shared" si="36"/>
        <v/>
      </c>
      <c r="N53" s="3" t="str">
        <f t="shared" si="37"/>
        <v/>
      </c>
      <c r="O53" t="str">
        <f t="shared" si="38"/>
        <v/>
      </c>
    </row>
    <row r="54" spans="1:15">
      <c r="A54" s="5" t="str">
        <f>IF('data for calculations'!A84&lt;&gt;"",'data for calculations'!A84,"")</f>
        <v/>
      </c>
      <c r="B54" s="2" t="str">
        <f>IF('data for calculations'!B84&lt;&gt;"",'data for calculations'!B84,"")</f>
        <v/>
      </c>
      <c r="F54" s="1" t="str">
        <f t="shared" si="39"/>
        <v/>
      </c>
      <c r="G54" s="1" t="str">
        <f t="shared" si="30"/>
        <v/>
      </c>
      <c r="H54" s="4" t="str">
        <f t="shared" si="31"/>
        <v/>
      </c>
      <c r="I54" s="4" t="str">
        <f t="shared" si="32"/>
        <v/>
      </c>
      <c r="J54" s="4" t="str">
        <f t="shared" si="33"/>
        <v/>
      </c>
      <c r="K54" s="3" t="str">
        <f t="shared" si="34"/>
        <v/>
      </c>
      <c r="L54" s="3" t="str">
        <f t="shared" si="35"/>
        <v/>
      </c>
      <c r="M54" s="3" t="str">
        <f t="shared" si="36"/>
        <v/>
      </c>
      <c r="N54" s="3" t="str">
        <f t="shared" si="37"/>
        <v/>
      </c>
      <c r="O54" t="str">
        <f t="shared" si="38"/>
        <v/>
      </c>
    </row>
    <row r="55" spans="1:15">
      <c r="A55" s="5" t="str">
        <f>IF('data for calculations'!A85&lt;&gt;"",'data for calculations'!A85,"")</f>
        <v/>
      </c>
      <c r="B55" s="2" t="str">
        <f>IF('data for calculations'!B85&lt;&gt;"",'data for calculations'!B85,"")</f>
        <v/>
      </c>
      <c r="F55" s="1" t="str">
        <f t="shared" si="39"/>
        <v/>
      </c>
      <c r="G55" s="1" t="str">
        <f t="shared" si="30"/>
        <v/>
      </c>
      <c r="H55" s="4" t="str">
        <f t="shared" si="31"/>
        <v/>
      </c>
      <c r="I55" s="4" t="str">
        <f t="shared" si="32"/>
        <v/>
      </c>
      <c r="J55" s="4" t="str">
        <f t="shared" si="33"/>
        <v/>
      </c>
      <c r="K55" s="3" t="str">
        <f t="shared" si="34"/>
        <v/>
      </c>
      <c r="L55" s="3" t="str">
        <f t="shared" si="35"/>
        <v/>
      </c>
      <c r="M55" s="3" t="str">
        <f t="shared" si="36"/>
        <v/>
      </c>
      <c r="N55" s="3" t="str">
        <f t="shared" si="37"/>
        <v/>
      </c>
      <c r="O55" t="str">
        <f t="shared" si="38"/>
        <v/>
      </c>
    </row>
    <row r="56" spans="1:15">
      <c r="A56" s="5" t="str">
        <f>IF('data for calculations'!A86&lt;&gt;"",'data for calculations'!A86,"")</f>
        <v/>
      </c>
      <c r="B56" s="2" t="str">
        <f>IF('data for calculations'!B86&lt;&gt;"",'data for calculations'!B86,"")</f>
        <v/>
      </c>
      <c r="F56" s="1" t="str">
        <f t="shared" si="39"/>
        <v/>
      </c>
      <c r="G56" s="1" t="str">
        <f t="shared" si="30"/>
        <v/>
      </c>
      <c r="H56" s="4" t="str">
        <f t="shared" si="31"/>
        <v/>
      </c>
      <c r="I56" s="4" t="str">
        <f t="shared" si="32"/>
        <v/>
      </c>
      <c r="J56" s="4" t="str">
        <f t="shared" si="33"/>
        <v/>
      </c>
      <c r="K56" s="3" t="str">
        <f t="shared" si="34"/>
        <v/>
      </c>
      <c r="L56" s="3" t="str">
        <f t="shared" si="35"/>
        <v/>
      </c>
      <c r="M56" s="3" t="str">
        <f t="shared" si="36"/>
        <v/>
      </c>
      <c r="N56" s="3" t="str">
        <f t="shared" si="37"/>
        <v/>
      </c>
      <c r="O56" t="str">
        <f t="shared" si="38"/>
        <v/>
      </c>
    </row>
    <row r="57" spans="1:15">
      <c r="A57" s="5" t="str">
        <f>IF('data for calculations'!A87&lt;&gt;"",'data for calculations'!A87,"")</f>
        <v/>
      </c>
      <c r="B57" s="2" t="str">
        <f>IF('data for calculations'!B87&lt;&gt;"",'data for calculations'!B87,"")</f>
        <v/>
      </c>
      <c r="F57" s="1" t="str">
        <f t="shared" si="39"/>
        <v/>
      </c>
      <c r="G57" s="1" t="str">
        <f t="shared" si="30"/>
        <v/>
      </c>
      <c r="H57" s="4" t="str">
        <f t="shared" si="31"/>
        <v/>
      </c>
      <c r="I57" s="4" t="str">
        <f t="shared" si="32"/>
        <v/>
      </c>
      <c r="J57" s="4" t="str">
        <f t="shared" si="33"/>
        <v/>
      </c>
      <c r="K57" s="3" t="str">
        <f t="shared" si="34"/>
        <v/>
      </c>
      <c r="L57" s="3" t="str">
        <f t="shared" si="35"/>
        <v/>
      </c>
      <c r="M57" s="3" t="str">
        <f t="shared" si="36"/>
        <v/>
      </c>
      <c r="N57" s="3" t="str">
        <f t="shared" si="37"/>
        <v/>
      </c>
      <c r="O57" t="str">
        <f t="shared" si="38"/>
        <v/>
      </c>
    </row>
    <row r="58" spans="1:15">
      <c r="A58" s="5" t="str">
        <f>IF('data for calculations'!A88&lt;&gt;"",'data for calculations'!A88,"")</f>
        <v/>
      </c>
      <c r="B58" s="2" t="str">
        <f>IF('data for calculations'!B88&lt;&gt;"",'data for calculations'!B88,"")</f>
        <v/>
      </c>
      <c r="F58" s="1" t="str">
        <f t="shared" si="39"/>
        <v/>
      </c>
    </row>
  </sheetData>
  <sheetProtection password="ED15" sheet="1" objects="1" scenarios="1" selectLockedCells="1" selectUnlockedCells="1"/>
  <phoneticPr fontId="3" type="noConversion"/>
  <pageMargins left="0.75" right="0.75" top="1" bottom="1" header="0.5" footer="0.5"/>
  <pageSetup scale="84" orientation="landscape" horizontalDpi="300" verticalDpi="1200" r:id="rId1"/>
  <headerFooter alignWithMargins="0"/>
  <colBreaks count="1" manualBreakCount="1">
    <brk id="9" max="20" man="1"/>
  </colBreaks>
</worksheet>
</file>

<file path=xl/worksheets/sheet6.xml><?xml version="1.0" encoding="utf-8"?>
<worksheet xmlns="http://schemas.openxmlformats.org/spreadsheetml/2006/main" xmlns:r="http://schemas.openxmlformats.org/officeDocument/2006/relationships">
  <dimension ref="A1:Y1463"/>
  <sheetViews>
    <sheetView topLeftCell="H1" zoomScaleNormal="100" workbookViewId="0">
      <selection activeCell="K1463" sqref="K1463"/>
    </sheetView>
  </sheetViews>
  <sheetFormatPr defaultColWidth="9.125" defaultRowHeight="12.35"/>
  <cols>
    <col min="1" max="21" width="9" customWidth="1"/>
    <col min="22" max="23" width="9.125" style="24"/>
    <col min="24" max="24" width="9.25" style="24" bestFit="1" customWidth="1"/>
    <col min="25" max="16384" width="9.125" style="24"/>
  </cols>
  <sheetData>
    <row r="1" spans="1:25" s="22" customFormat="1">
      <c r="A1" s="40" t="s">
        <v>41</v>
      </c>
      <c r="B1" s="40" t="s">
        <v>49</v>
      </c>
      <c r="C1" s="40" t="s">
        <v>50</v>
      </c>
      <c r="D1" s="40" t="s">
        <v>51</v>
      </c>
      <c r="E1" s="40" t="s">
        <v>52</v>
      </c>
      <c r="F1" s="40" t="s">
        <v>53</v>
      </c>
      <c r="G1" s="40" t="s">
        <v>54</v>
      </c>
      <c r="H1" s="40" t="s">
        <v>55</v>
      </c>
      <c r="I1" s="40" t="s">
        <v>56</v>
      </c>
      <c r="J1" s="40" t="s">
        <v>57</v>
      </c>
      <c r="K1" s="40" t="s">
        <v>58</v>
      </c>
      <c r="L1" s="73" t="s">
        <v>59</v>
      </c>
      <c r="M1" s="40" t="s">
        <v>51</v>
      </c>
      <c r="N1" s="40" t="s">
        <v>52</v>
      </c>
      <c r="O1" s="40" t="s">
        <v>53</v>
      </c>
      <c r="P1" s="40" t="s">
        <v>54</v>
      </c>
      <c r="Q1" s="40" t="s">
        <v>55</v>
      </c>
      <c r="R1" s="40" t="s">
        <v>56</v>
      </c>
      <c r="S1" s="40" t="s">
        <v>57</v>
      </c>
      <c r="T1" s="40" t="s">
        <v>58</v>
      </c>
      <c r="U1" s="73" t="s">
        <v>59</v>
      </c>
      <c r="V1" s="21"/>
      <c r="W1" s="21"/>
    </row>
    <row r="2" spans="1:25">
      <c r="A2" s="40">
        <v>1</v>
      </c>
      <c r="B2" s="40">
        <v>1</v>
      </c>
      <c r="C2" s="40">
        <v>1</v>
      </c>
      <c r="D2" s="40">
        <f>IF(AND($A2=$X$2,$B2=$X$33,$C2=$X$18),M2,0)</f>
        <v>0</v>
      </c>
      <c r="E2" s="40">
        <f t="shared" ref="E2:L2" si="0">IF(AND($A2=$X$2,$B2=$X$33,$C2=$X$18),N2,0)</f>
        <v>0</v>
      </c>
      <c r="F2" s="40">
        <f t="shared" si="0"/>
        <v>0</v>
      </c>
      <c r="G2" s="40">
        <f t="shared" si="0"/>
        <v>0</v>
      </c>
      <c r="H2" s="40">
        <f t="shared" si="0"/>
        <v>0</v>
      </c>
      <c r="I2" s="40">
        <f t="shared" si="0"/>
        <v>0</v>
      </c>
      <c r="J2" s="40">
        <f t="shared" si="0"/>
        <v>0</v>
      </c>
      <c r="K2" s="40">
        <f t="shared" si="0"/>
        <v>0</v>
      </c>
      <c r="L2" s="40">
        <f t="shared" si="0"/>
        <v>0</v>
      </c>
      <c r="M2" s="40">
        <v>0.63636363636363635</v>
      </c>
      <c r="N2" s="40">
        <v>9.0909090909090912E-2</v>
      </c>
      <c r="O2" s="40">
        <v>9.0909090909090912E-2</v>
      </c>
      <c r="P2" s="40">
        <v>9.0909090909090912E-2</v>
      </c>
      <c r="Q2" s="40">
        <v>9.0909090909090912E-2</v>
      </c>
      <c r="R2" s="40">
        <v>0</v>
      </c>
      <c r="S2" s="40">
        <v>0</v>
      </c>
      <c r="T2" s="40">
        <v>0</v>
      </c>
      <c r="U2" s="40">
        <v>11</v>
      </c>
      <c r="V2" s="23"/>
      <c r="W2" s="74" t="s">
        <v>41</v>
      </c>
      <c r="X2" s="21">
        <f>IF('data for calculations'!A2&lt;&gt;"",MONTH('data for calculations'!A2),'data for calculations'!D2)</f>
        <v>6</v>
      </c>
    </row>
    <row r="3" spans="1:25">
      <c r="A3" s="40">
        <v>1</v>
      </c>
      <c r="B3" s="40">
        <v>1</v>
      </c>
      <c r="C3" s="40">
        <v>2</v>
      </c>
      <c r="D3" s="40">
        <f t="shared" ref="D3:D66" si="1">IF(AND($A3=$X$2,$B3=$X$33,$C3=$X$18),M3,0)</f>
        <v>0</v>
      </c>
      <c r="E3" s="40">
        <f t="shared" ref="E3:E66" si="2">IF(AND($A3=$X$2,$B3=$X$33,$C3=$X$18),N3,0)</f>
        <v>0</v>
      </c>
      <c r="F3" s="40">
        <f t="shared" ref="F3:F66" si="3">IF(AND($A3=$X$2,$B3=$X$33,$C3=$X$18),O3,0)</f>
        <v>0</v>
      </c>
      <c r="G3" s="40">
        <f t="shared" ref="G3:G66" si="4">IF(AND($A3=$X$2,$B3=$X$33,$C3=$X$18),P3,0)</f>
        <v>0</v>
      </c>
      <c r="H3" s="40">
        <f t="shared" ref="H3:H66" si="5">IF(AND($A3=$X$2,$B3=$X$33,$C3=$X$18),Q3,0)</f>
        <v>0</v>
      </c>
      <c r="I3" s="40">
        <f t="shared" ref="I3:I66" si="6">IF(AND($A3=$X$2,$B3=$X$33,$C3=$X$18),R3,0)</f>
        <v>0</v>
      </c>
      <c r="J3" s="40">
        <f t="shared" ref="J3:J66" si="7">IF(AND($A3=$X$2,$B3=$X$33,$C3=$X$18),S3,0)</f>
        <v>0</v>
      </c>
      <c r="K3" s="40">
        <f t="shared" ref="K3:K66" si="8">IF(AND($A3=$X$2,$B3=$X$33,$C3=$X$18),T3,0)</f>
        <v>0</v>
      </c>
      <c r="L3" s="40">
        <f t="shared" ref="L3:L66" si="9">IF(AND($A3=$X$2,$B3=$X$33,$C3=$X$18),U3,0)</f>
        <v>0</v>
      </c>
      <c r="M3" s="40">
        <v>0.70833333333333337</v>
      </c>
      <c r="N3" s="40">
        <v>0.125</v>
      </c>
      <c r="O3" s="40">
        <v>2.7777777777777776E-2</v>
      </c>
      <c r="P3" s="40">
        <v>1.3888888888888888E-2</v>
      </c>
      <c r="Q3" s="40">
        <v>1.3888888888888888E-2</v>
      </c>
      <c r="R3" s="40">
        <v>0</v>
      </c>
      <c r="S3" s="40">
        <v>0</v>
      </c>
      <c r="T3" s="40">
        <v>0</v>
      </c>
      <c r="U3" s="40">
        <v>72</v>
      </c>
      <c r="V3" s="23"/>
      <c r="W3" s="23"/>
      <c r="X3" s="23"/>
    </row>
    <row r="4" spans="1:25">
      <c r="A4" s="40">
        <v>1</v>
      </c>
      <c r="B4" s="40">
        <v>1</v>
      </c>
      <c r="C4" s="40">
        <v>3</v>
      </c>
      <c r="D4" s="40">
        <f t="shared" si="1"/>
        <v>0</v>
      </c>
      <c r="E4" s="40">
        <f t="shared" si="2"/>
        <v>0</v>
      </c>
      <c r="F4" s="40">
        <f t="shared" si="3"/>
        <v>0</v>
      </c>
      <c r="G4" s="40">
        <f t="shared" si="4"/>
        <v>0</v>
      </c>
      <c r="H4" s="40">
        <f t="shared" si="5"/>
        <v>0</v>
      </c>
      <c r="I4" s="40">
        <f t="shared" si="6"/>
        <v>0</v>
      </c>
      <c r="J4" s="40">
        <f t="shared" si="7"/>
        <v>0</v>
      </c>
      <c r="K4" s="40">
        <f t="shared" si="8"/>
        <v>0</v>
      </c>
      <c r="L4" s="40">
        <f t="shared" si="9"/>
        <v>0</v>
      </c>
      <c r="M4" s="40">
        <v>0.96551724137931039</v>
      </c>
      <c r="N4" s="40">
        <v>0.27586206896551724</v>
      </c>
      <c r="O4" s="40">
        <v>3.4482758620689655E-2</v>
      </c>
      <c r="P4" s="40">
        <v>0</v>
      </c>
      <c r="Q4" s="40">
        <v>0</v>
      </c>
      <c r="R4" s="40">
        <v>0</v>
      </c>
      <c r="S4" s="40">
        <v>0</v>
      </c>
      <c r="T4" s="40">
        <v>0</v>
      </c>
      <c r="U4" s="40">
        <v>29</v>
      </c>
      <c r="V4" s="23"/>
      <c r="W4" s="23"/>
      <c r="X4" s="23"/>
    </row>
    <row r="5" spans="1:25" ht="12.85" customHeight="1">
      <c r="A5" s="40">
        <v>1</v>
      </c>
      <c r="B5" s="40">
        <v>1</v>
      </c>
      <c r="C5" s="40">
        <v>4</v>
      </c>
      <c r="D5" s="40">
        <f t="shared" si="1"/>
        <v>0</v>
      </c>
      <c r="E5" s="40">
        <f t="shared" si="2"/>
        <v>0</v>
      </c>
      <c r="F5" s="40">
        <f t="shared" si="3"/>
        <v>0</v>
      </c>
      <c r="G5" s="40">
        <f t="shared" si="4"/>
        <v>0</v>
      </c>
      <c r="H5" s="40">
        <f t="shared" si="5"/>
        <v>0</v>
      </c>
      <c r="I5" s="40">
        <f t="shared" si="6"/>
        <v>0</v>
      </c>
      <c r="J5" s="40">
        <f t="shared" si="7"/>
        <v>0</v>
      </c>
      <c r="K5" s="40">
        <f t="shared" si="8"/>
        <v>0</v>
      </c>
      <c r="L5" s="40">
        <f t="shared" si="9"/>
        <v>0</v>
      </c>
      <c r="M5" s="40">
        <v>1</v>
      </c>
      <c r="N5" s="40">
        <v>0</v>
      </c>
      <c r="O5" s="40">
        <v>0</v>
      </c>
      <c r="P5" s="40">
        <v>0</v>
      </c>
      <c r="Q5" s="40">
        <v>0</v>
      </c>
      <c r="R5" s="40">
        <v>0</v>
      </c>
      <c r="S5" s="40">
        <v>0</v>
      </c>
      <c r="T5" s="40">
        <v>0</v>
      </c>
      <c r="U5" s="40">
        <v>6</v>
      </c>
      <c r="V5" s="23"/>
      <c r="W5" s="23"/>
      <c r="X5" s="23"/>
    </row>
    <row r="6" spans="1:25">
      <c r="A6" s="40">
        <v>1</v>
      </c>
      <c r="B6" s="40">
        <v>2</v>
      </c>
      <c r="C6" s="40">
        <v>1</v>
      </c>
      <c r="D6" s="40">
        <f t="shared" si="1"/>
        <v>0</v>
      </c>
      <c r="E6" s="40">
        <f t="shared" si="2"/>
        <v>0</v>
      </c>
      <c r="F6" s="40">
        <f t="shared" si="3"/>
        <v>0</v>
      </c>
      <c r="G6" s="40">
        <f t="shared" si="4"/>
        <v>0</v>
      </c>
      <c r="H6" s="40">
        <f t="shared" si="5"/>
        <v>0</v>
      </c>
      <c r="I6" s="40">
        <f t="shared" si="6"/>
        <v>0</v>
      </c>
      <c r="J6" s="40">
        <f t="shared" si="7"/>
        <v>0</v>
      </c>
      <c r="K6" s="40">
        <f t="shared" si="8"/>
        <v>0</v>
      </c>
      <c r="L6" s="40">
        <f t="shared" si="9"/>
        <v>0</v>
      </c>
      <c r="M6" s="40">
        <v>1</v>
      </c>
      <c r="N6" s="40">
        <v>0.5</v>
      </c>
      <c r="O6" s="40">
        <v>0</v>
      </c>
      <c r="P6" s="40">
        <v>0</v>
      </c>
      <c r="Q6" s="40">
        <v>0</v>
      </c>
      <c r="R6" s="40">
        <v>0</v>
      </c>
      <c r="S6" s="40">
        <v>0</v>
      </c>
      <c r="T6" s="40">
        <v>0</v>
      </c>
      <c r="U6" s="40">
        <v>2</v>
      </c>
      <c r="V6" s="23"/>
      <c r="W6" s="23"/>
      <c r="X6" s="23">
        <f>IF( AND('data for calculations'!F13&lt;&gt;"",'data for calculations'!$F$13&lt;10),1,0)</f>
        <v>0</v>
      </c>
    </row>
    <row r="7" spans="1:25">
      <c r="A7" s="40">
        <v>1</v>
      </c>
      <c r="B7" s="40">
        <v>2</v>
      </c>
      <c r="C7" s="40">
        <v>2</v>
      </c>
      <c r="D7" s="40">
        <f t="shared" si="1"/>
        <v>0</v>
      </c>
      <c r="E7" s="40">
        <f t="shared" si="2"/>
        <v>0</v>
      </c>
      <c r="F7" s="40">
        <f t="shared" si="3"/>
        <v>0</v>
      </c>
      <c r="G7" s="40">
        <f t="shared" si="4"/>
        <v>0</v>
      </c>
      <c r="H7" s="40">
        <f t="shared" si="5"/>
        <v>0</v>
      </c>
      <c r="I7" s="40">
        <f t="shared" si="6"/>
        <v>0</v>
      </c>
      <c r="J7" s="40">
        <f t="shared" si="7"/>
        <v>0</v>
      </c>
      <c r="K7" s="40">
        <f t="shared" si="8"/>
        <v>0</v>
      </c>
      <c r="L7" s="40">
        <f t="shared" si="9"/>
        <v>0</v>
      </c>
      <c r="M7" s="40">
        <v>1</v>
      </c>
      <c r="N7" s="40">
        <v>0.43564356435643564</v>
      </c>
      <c r="O7" s="40">
        <v>8.9108910891089105E-2</v>
      </c>
      <c r="P7" s="40">
        <v>3.9603960396039604E-2</v>
      </c>
      <c r="Q7" s="40">
        <v>9.9009900990099011E-3</v>
      </c>
      <c r="R7" s="40">
        <v>0</v>
      </c>
      <c r="S7" s="40">
        <v>0</v>
      </c>
      <c r="T7" s="40">
        <v>0</v>
      </c>
      <c r="U7" s="40">
        <v>101</v>
      </c>
      <c r="V7" s="23"/>
      <c r="W7" s="23"/>
      <c r="X7" s="23">
        <f>IF(AND('data for calculations'!$F$13&lt;&gt;"",'data for calculations'!$F$13&gt;=10,'data for calculations'!$F$13&lt;20),2,0)</f>
        <v>0</v>
      </c>
    </row>
    <row r="8" spans="1:25">
      <c r="A8" s="40">
        <v>1</v>
      </c>
      <c r="B8" s="40">
        <v>2</v>
      </c>
      <c r="C8" s="40">
        <v>3</v>
      </c>
      <c r="D8" s="40">
        <f t="shared" si="1"/>
        <v>0</v>
      </c>
      <c r="E8" s="40">
        <f t="shared" si="2"/>
        <v>0</v>
      </c>
      <c r="F8" s="40">
        <f t="shared" si="3"/>
        <v>0</v>
      </c>
      <c r="G8" s="40">
        <f t="shared" si="4"/>
        <v>0</v>
      </c>
      <c r="H8" s="40">
        <f t="shared" si="5"/>
        <v>0</v>
      </c>
      <c r="I8" s="40">
        <f t="shared" si="6"/>
        <v>0</v>
      </c>
      <c r="J8" s="40">
        <f t="shared" si="7"/>
        <v>0</v>
      </c>
      <c r="K8" s="40">
        <f t="shared" si="8"/>
        <v>0</v>
      </c>
      <c r="L8" s="40">
        <f t="shared" si="9"/>
        <v>0</v>
      </c>
      <c r="M8" s="40">
        <v>1</v>
      </c>
      <c r="N8" s="40">
        <v>0.41911764705882354</v>
      </c>
      <c r="O8" s="40">
        <v>0.11764705882352941</v>
      </c>
      <c r="P8" s="40">
        <v>3.6764705882352942E-2</v>
      </c>
      <c r="Q8" s="40">
        <v>0</v>
      </c>
      <c r="R8" s="40">
        <v>0</v>
      </c>
      <c r="S8" s="40">
        <v>0</v>
      </c>
      <c r="T8" s="40">
        <v>0</v>
      </c>
      <c r="U8" s="40">
        <v>136</v>
      </c>
      <c r="V8" s="23"/>
      <c r="W8" s="23"/>
      <c r="X8" s="23">
        <f>IF(AND('data for calculations'!$F$13&lt;&gt;"",'data for calculations'!$F$13&gt;=20,'data for calculations'!$F$13&lt;30),3,0)</f>
        <v>0</v>
      </c>
      <c r="Y8" s="23" t="s">
        <v>60</v>
      </c>
    </row>
    <row r="9" spans="1:25">
      <c r="A9" s="40">
        <v>1</v>
      </c>
      <c r="B9" s="40">
        <v>2</v>
      </c>
      <c r="C9" s="40">
        <v>4</v>
      </c>
      <c r="D9" s="40">
        <f t="shared" si="1"/>
        <v>0</v>
      </c>
      <c r="E9" s="40">
        <f t="shared" si="2"/>
        <v>0</v>
      </c>
      <c r="F9" s="40">
        <f t="shared" si="3"/>
        <v>0</v>
      </c>
      <c r="G9" s="40">
        <f t="shared" si="4"/>
        <v>0</v>
      </c>
      <c r="H9" s="40">
        <f t="shared" si="5"/>
        <v>0</v>
      </c>
      <c r="I9" s="40">
        <f t="shared" si="6"/>
        <v>0</v>
      </c>
      <c r="J9" s="40">
        <f t="shared" si="7"/>
        <v>0</v>
      </c>
      <c r="K9" s="40">
        <f t="shared" si="8"/>
        <v>0</v>
      </c>
      <c r="L9" s="40">
        <f t="shared" si="9"/>
        <v>0</v>
      </c>
      <c r="M9" s="40">
        <v>1</v>
      </c>
      <c r="N9" s="40">
        <v>0.66666666666666663</v>
      </c>
      <c r="O9" s="40">
        <v>0.18390804597701149</v>
      </c>
      <c r="P9" s="40">
        <v>2.2988505747126436E-2</v>
      </c>
      <c r="Q9" s="40">
        <v>1.1494252873563218E-2</v>
      </c>
      <c r="R9" s="40">
        <v>0</v>
      </c>
      <c r="S9" s="40">
        <v>0</v>
      </c>
      <c r="T9" s="40">
        <v>0</v>
      </c>
      <c r="U9" s="40">
        <v>87</v>
      </c>
      <c r="V9" s="23"/>
      <c r="W9" s="23"/>
      <c r="X9" s="23">
        <f>IF(AND('data for calculations'!$F$13&lt;&gt;"",'data for calculations'!$F$13&gt;=30,'data for calculations'!$F$13&lt;45),4,0)</f>
        <v>0</v>
      </c>
      <c r="Y9" s="23" t="s">
        <v>61</v>
      </c>
    </row>
    <row r="10" spans="1:25">
      <c r="A10" s="40">
        <v>1</v>
      </c>
      <c r="B10" s="40">
        <v>2</v>
      </c>
      <c r="C10" s="40">
        <v>5</v>
      </c>
      <c r="D10" s="40">
        <f t="shared" si="1"/>
        <v>0</v>
      </c>
      <c r="E10" s="40">
        <f t="shared" si="2"/>
        <v>0</v>
      </c>
      <c r="F10" s="40">
        <f t="shared" si="3"/>
        <v>0</v>
      </c>
      <c r="G10" s="40">
        <f t="shared" si="4"/>
        <v>0</v>
      </c>
      <c r="H10" s="40">
        <f t="shared" si="5"/>
        <v>0</v>
      </c>
      <c r="I10" s="40">
        <f t="shared" si="6"/>
        <v>0</v>
      </c>
      <c r="J10" s="40">
        <f t="shared" si="7"/>
        <v>0</v>
      </c>
      <c r="K10" s="40">
        <f t="shared" si="8"/>
        <v>0</v>
      </c>
      <c r="L10" s="40">
        <f t="shared" si="9"/>
        <v>0</v>
      </c>
      <c r="M10" s="40">
        <v>1</v>
      </c>
      <c r="N10" s="40">
        <v>0.70588235294117652</v>
      </c>
      <c r="O10" s="40">
        <v>0.41176470588235292</v>
      </c>
      <c r="P10" s="40">
        <v>0.23529411764705882</v>
      </c>
      <c r="Q10" s="40">
        <v>0.11764705882352941</v>
      </c>
      <c r="R10" s="40">
        <v>5.8823529411764705E-2</v>
      </c>
      <c r="S10" s="40">
        <v>5.8823529411764705E-2</v>
      </c>
      <c r="T10" s="40">
        <v>5.8823529411764705E-2</v>
      </c>
      <c r="U10" s="40">
        <v>17</v>
      </c>
      <c r="V10" s="23"/>
      <c r="W10" s="23"/>
      <c r="X10" s="23">
        <f>IF(AND('data for calculations'!$F$13&lt;&gt;"",'data for calculations'!$F$13&gt;=45,'data for calculations'!$F$13&lt;60),5,0)</f>
        <v>0</v>
      </c>
      <c r="Y10" s="23" t="s">
        <v>62</v>
      </c>
    </row>
    <row r="11" spans="1:25">
      <c r="A11" s="40">
        <v>1</v>
      </c>
      <c r="B11" s="40">
        <v>2</v>
      </c>
      <c r="C11" s="40">
        <v>6</v>
      </c>
      <c r="D11" s="40">
        <f t="shared" si="1"/>
        <v>0</v>
      </c>
      <c r="E11" s="40">
        <f t="shared" si="2"/>
        <v>0</v>
      </c>
      <c r="F11" s="40">
        <f t="shared" si="3"/>
        <v>0</v>
      </c>
      <c r="G11" s="40">
        <f t="shared" si="4"/>
        <v>0</v>
      </c>
      <c r="H11" s="40">
        <f t="shared" si="5"/>
        <v>0</v>
      </c>
      <c r="I11" s="40">
        <f t="shared" si="6"/>
        <v>0</v>
      </c>
      <c r="J11" s="40">
        <f t="shared" si="7"/>
        <v>0</v>
      </c>
      <c r="K11" s="40">
        <f t="shared" si="8"/>
        <v>0</v>
      </c>
      <c r="L11" s="40">
        <f t="shared" si="9"/>
        <v>0</v>
      </c>
      <c r="M11" s="40">
        <v>1</v>
      </c>
      <c r="N11" s="40">
        <v>1</v>
      </c>
      <c r="O11" s="40">
        <v>0</v>
      </c>
      <c r="P11" s="40">
        <v>0</v>
      </c>
      <c r="Q11" s="40">
        <v>0</v>
      </c>
      <c r="R11" s="40">
        <v>0</v>
      </c>
      <c r="S11" s="40">
        <v>0</v>
      </c>
      <c r="T11" s="40">
        <v>0</v>
      </c>
      <c r="U11" s="40">
        <v>1</v>
      </c>
      <c r="V11" s="23"/>
      <c r="W11" s="23"/>
      <c r="X11" s="23">
        <f>IF(AND('data for calculations'!$F$13&lt;&gt;"",'data for calculations'!$F$13&gt;=60,'data for calculations'!$F$13&lt;75),6,0)</f>
        <v>0</v>
      </c>
      <c r="Y11" s="23" t="s">
        <v>63</v>
      </c>
    </row>
    <row r="12" spans="1:25">
      <c r="A12" s="40">
        <v>1</v>
      </c>
      <c r="B12" s="40">
        <v>2</v>
      </c>
      <c r="C12" s="40">
        <v>8</v>
      </c>
      <c r="D12" s="40">
        <f t="shared" si="1"/>
        <v>0</v>
      </c>
      <c r="E12" s="40">
        <f t="shared" si="2"/>
        <v>0</v>
      </c>
      <c r="F12" s="40">
        <f t="shared" si="3"/>
        <v>0</v>
      </c>
      <c r="G12" s="40">
        <f t="shared" si="4"/>
        <v>0</v>
      </c>
      <c r="H12" s="40">
        <f t="shared" si="5"/>
        <v>0</v>
      </c>
      <c r="I12" s="40">
        <f t="shared" si="6"/>
        <v>0</v>
      </c>
      <c r="J12" s="40">
        <f t="shared" si="7"/>
        <v>0</v>
      </c>
      <c r="K12" s="40">
        <f t="shared" si="8"/>
        <v>0</v>
      </c>
      <c r="L12" s="40">
        <f t="shared" si="9"/>
        <v>0</v>
      </c>
      <c r="M12" s="40">
        <v>1</v>
      </c>
      <c r="N12" s="40">
        <v>0</v>
      </c>
      <c r="O12" s="40">
        <v>0</v>
      </c>
      <c r="P12" s="40">
        <v>0</v>
      </c>
      <c r="Q12" s="40">
        <v>0</v>
      </c>
      <c r="R12" s="40">
        <v>0</v>
      </c>
      <c r="S12" s="40">
        <v>0</v>
      </c>
      <c r="T12" s="40">
        <v>0</v>
      </c>
      <c r="U12" s="40">
        <v>1</v>
      </c>
      <c r="V12" s="23"/>
      <c r="W12" s="23"/>
      <c r="X12" s="23">
        <f>IF(AND('data for calculations'!$F$13&lt;&gt;"",'data for calculations'!$F$13&gt;=75,'data for calculations'!$F$13&lt;100),7,0)</f>
        <v>0</v>
      </c>
      <c r="Y12" s="23" t="s">
        <v>64</v>
      </c>
    </row>
    <row r="13" spans="1:25" ht="12.85" customHeight="1">
      <c r="A13" s="40">
        <v>1</v>
      </c>
      <c r="B13" s="40">
        <v>3</v>
      </c>
      <c r="C13" s="40">
        <v>1</v>
      </c>
      <c r="D13" s="40">
        <f t="shared" si="1"/>
        <v>0</v>
      </c>
      <c r="E13" s="40">
        <f t="shared" si="2"/>
        <v>0</v>
      </c>
      <c r="F13" s="40">
        <f t="shared" si="3"/>
        <v>0</v>
      </c>
      <c r="G13" s="40">
        <f t="shared" si="4"/>
        <v>0</v>
      </c>
      <c r="H13" s="40">
        <f t="shared" si="5"/>
        <v>0</v>
      </c>
      <c r="I13" s="40">
        <f t="shared" si="6"/>
        <v>0</v>
      </c>
      <c r="J13" s="40">
        <f t="shared" si="7"/>
        <v>0</v>
      </c>
      <c r="K13" s="40">
        <f t="shared" si="8"/>
        <v>0</v>
      </c>
      <c r="L13" s="40">
        <f t="shared" si="9"/>
        <v>0</v>
      </c>
      <c r="M13" s="40">
        <v>1</v>
      </c>
      <c r="N13" s="40">
        <v>1</v>
      </c>
      <c r="O13" s="40">
        <v>0</v>
      </c>
      <c r="P13" s="40">
        <v>0</v>
      </c>
      <c r="Q13" s="40">
        <v>0</v>
      </c>
      <c r="R13" s="40">
        <v>0</v>
      </c>
      <c r="S13" s="40">
        <v>0</v>
      </c>
      <c r="T13" s="40">
        <v>0</v>
      </c>
      <c r="U13" s="40">
        <v>1</v>
      </c>
      <c r="V13" s="23"/>
      <c r="W13" s="23"/>
      <c r="X13" s="23">
        <f>IF(AND('data for calculations'!$F$13&lt;&gt;"",'data for calculations'!$F$13&gt;=100,'data for calculations'!$F$13&lt;125),8,0)</f>
        <v>0</v>
      </c>
      <c r="Y13" s="23" t="s">
        <v>65</v>
      </c>
    </row>
    <row r="14" spans="1:25">
      <c r="A14" s="40">
        <v>1</v>
      </c>
      <c r="B14" s="40">
        <v>3</v>
      </c>
      <c r="C14" s="40">
        <v>2</v>
      </c>
      <c r="D14" s="40">
        <f t="shared" si="1"/>
        <v>0</v>
      </c>
      <c r="E14" s="40">
        <f t="shared" si="2"/>
        <v>0</v>
      </c>
      <c r="F14" s="40">
        <f t="shared" si="3"/>
        <v>0</v>
      </c>
      <c r="G14" s="40">
        <f t="shared" si="4"/>
        <v>0</v>
      </c>
      <c r="H14" s="40">
        <f t="shared" si="5"/>
        <v>0</v>
      </c>
      <c r="I14" s="40">
        <f t="shared" si="6"/>
        <v>0</v>
      </c>
      <c r="J14" s="40">
        <f t="shared" si="7"/>
        <v>0</v>
      </c>
      <c r="K14" s="40">
        <f t="shared" si="8"/>
        <v>0</v>
      </c>
      <c r="L14" s="40">
        <f t="shared" si="9"/>
        <v>0</v>
      </c>
      <c r="M14" s="40">
        <v>1</v>
      </c>
      <c r="N14" s="40">
        <v>0.88311688311688308</v>
      </c>
      <c r="O14" s="40">
        <v>0.16883116883116883</v>
      </c>
      <c r="P14" s="40">
        <v>2.5974025974025976E-2</v>
      </c>
      <c r="Q14" s="40">
        <v>2.5974025974025976E-2</v>
      </c>
      <c r="R14" s="40">
        <v>2.5974025974025976E-2</v>
      </c>
      <c r="S14" s="40">
        <v>1.2987012987012988E-2</v>
      </c>
      <c r="T14" s="40">
        <v>1.2987012987012988E-2</v>
      </c>
      <c r="U14" s="40">
        <v>77</v>
      </c>
      <c r="V14" s="23"/>
      <c r="W14" s="23"/>
      <c r="X14" s="23">
        <f>IF(AND('data for calculations'!$F$13&lt;&gt;"",'data for calculations'!$F$13&gt;=125,'data for calculations'!$F$13&lt;150),9,0)</f>
        <v>9</v>
      </c>
      <c r="Y14" s="23" t="s">
        <v>66</v>
      </c>
    </row>
    <row r="15" spans="1:25">
      <c r="A15" s="40">
        <v>1</v>
      </c>
      <c r="B15" s="40">
        <v>3</v>
      </c>
      <c r="C15" s="40">
        <v>3</v>
      </c>
      <c r="D15" s="40">
        <f t="shared" si="1"/>
        <v>0</v>
      </c>
      <c r="E15" s="40">
        <f t="shared" si="2"/>
        <v>0</v>
      </c>
      <c r="F15" s="40">
        <f t="shared" si="3"/>
        <v>0</v>
      </c>
      <c r="G15" s="40">
        <f t="shared" si="4"/>
        <v>0</v>
      </c>
      <c r="H15" s="40">
        <f t="shared" si="5"/>
        <v>0</v>
      </c>
      <c r="I15" s="40">
        <f t="shared" si="6"/>
        <v>0</v>
      </c>
      <c r="J15" s="40">
        <f t="shared" si="7"/>
        <v>0</v>
      </c>
      <c r="K15" s="40">
        <f t="shared" si="8"/>
        <v>0</v>
      </c>
      <c r="L15" s="40">
        <f t="shared" si="9"/>
        <v>0</v>
      </c>
      <c r="M15" s="40">
        <v>1</v>
      </c>
      <c r="N15" s="40">
        <v>0.85326086956521741</v>
      </c>
      <c r="O15" s="40">
        <v>0.22826086956521738</v>
      </c>
      <c r="P15" s="40">
        <v>6.5217391304347824E-2</v>
      </c>
      <c r="Q15" s="40">
        <v>5.434782608695652E-3</v>
      </c>
      <c r="R15" s="40">
        <v>0</v>
      </c>
      <c r="S15" s="40">
        <v>0</v>
      </c>
      <c r="T15" s="40">
        <v>0</v>
      </c>
      <c r="U15" s="40">
        <v>184</v>
      </c>
      <c r="V15" s="23"/>
      <c r="W15" s="23"/>
      <c r="X15" s="23">
        <f>IF(AND('data for calculations'!$F$13&lt;&gt;"",'data for calculations'!$F$13&gt;=150,'data for calculations'!$F$13&lt;175),10,0)</f>
        <v>0</v>
      </c>
      <c r="Y15" s="23" t="s">
        <v>67</v>
      </c>
    </row>
    <row r="16" spans="1:25">
      <c r="A16" s="40">
        <v>1</v>
      </c>
      <c r="B16" s="40">
        <v>3</v>
      </c>
      <c r="C16" s="40">
        <v>4</v>
      </c>
      <c r="D16" s="40">
        <f t="shared" si="1"/>
        <v>0</v>
      </c>
      <c r="E16" s="40">
        <f t="shared" si="2"/>
        <v>0</v>
      </c>
      <c r="F16" s="40">
        <f t="shared" si="3"/>
        <v>0</v>
      </c>
      <c r="G16" s="40">
        <f t="shared" si="4"/>
        <v>0</v>
      </c>
      <c r="H16" s="40">
        <f t="shared" si="5"/>
        <v>0</v>
      </c>
      <c r="I16" s="40">
        <f t="shared" si="6"/>
        <v>0</v>
      </c>
      <c r="J16" s="40">
        <f t="shared" si="7"/>
        <v>0</v>
      </c>
      <c r="K16" s="40">
        <f t="shared" si="8"/>
        <v>0</v>
      </c>
      <c r="L16" s="40">
        <f t="shared" si="9"/>
        <v>0</v>
      </c>
      <c r="M16" s="40">
        <v>1</v>
      </c>
      <c r="N16" s="40">
        <v>0.85142857142857142</v>
      </c>
      <c r="O16" s="40">
        <v>0.33142857142857141</v>
      </c>
      <c r="P16" s="40">
        <v>9.7142857142857142E-2</v>
      </c>
      <c r="Q16" s="40">
        <v>4.5714285714285714E-2</v>
      </c>
      <c r="R16" s="40">
        <v>2.2857142857142857E-2</v>
      </c>
      <c r="S16" s="40">
        <v>1.7142857142857144E-2</v>
      </c>
      <c r="T16" s="40">
        <v>1.1428571428571429E-2</v>
      </c>
      <c r="U16" s="40">
        <v>175</v>
      </c>
      <c r="V16" s="23"/>
      <c r="W16" s="23"/>
      <c r="X16" s="23">
        <f>IF(AND('data for calculations'!$F$13&lt;&gt;"",'data for calculations'!$F$13&gt;=175,'data for calculations'!$F$13&lt;200),11,0)</f>
        <v>0</v>
      </c>
      <c r="Y16" s="23" t="s">
        <v>68</v>
      </c>
    </row>
    <row r="17" spans="1:25">
      <c r="A17" s="40">
        <v>1</v>
      </c>
      <c r="B17" s="40">
        <v>3</v>
      </c>
      <c r="C17" s="40">
        <v>5</v>
      </c>
      <c r="D17" s="40">
        <f t="shared" si="1"/>
        <v>0</v>
      </c>
      <c r="E17" s="40">
        <f t="shared" si="2"/>
        <v>0</v>
      </c>
      <c r="F17" s="40">
        <f t="shared" si="3"/>
        <v>0</v>
      </c>
      <c r="G17" s="40">
        <f t="shared" si="4"/>
        <v>0</v>
      </c>
      <c r="H17" s="40">
        <f t="shared" si="5"/>
        <v>0</v>
      </c>
      <c r="I17" s="40">
        <f t="shared" si="6"/>
        <v>0</v>
      </c>
      <c r="J17" s="40">
        <f t="shared" si="7"/>
        <v>0</v>
      </c>
      <c r="K17" s="40">
        <f t="shared" si="8"/>
        <v>0</v>
      </c>
      <c r="L17" s="40">
        <f t="shared" si="9"/>
        <v>0</v>
      </c>
      <c r="M17" s="40">
        <v>1</v>
      </c>
      <c r="N17" s="40">
        <v>0.90196078431372551</v>
      </c>
      <c r="O17" s="40">
        <v>0.49019607843137253</v>
      </c>
      <c r="P17" s="40">
        <v>0.29411764705882354</v>
      </c>
      <c r="Q17" s="40">
        <v>0.11764705882352941</v>
      </c>
      <c r="R17" s="40">
        <v>3.9215686274509803E-2</v>
      </c>
      <c r="S17" s="40">
        <v>1.9607843137254902E-2</v>
      </c>
      <c r="T17" s="40">
        <v>1.9607843137254902E-2</v>
      </c>
      <c r="U17" s="40">
        <v>51</v>
      </c>
      <c r="V17" s="23"/>
      <c r="W17" s="23"/>
      <c r="X17" s="23">
        <f>IF(AND('data for calculations'!$F$13&lt;&gt;"",'data for calculations'!$F$13&gt;=200),12,0)</f>
        <v>0</v>
      </c>
      <c r="Y17" s="23" t="s">
        <v>69</v>
      </c>
    </row>
    <row r="18" spans="1:25">
      <c r="A18" s="40">
        <v>1</v>
      </c>
      <c r="B18" s="40">
        <v>3</v>
      </c>
      <c r="C18" s="40">
        <v>6</v>
      </c>
      <c r="D18" s="40">
        <f t="shared" si="1"/>
        <v>0</v>
      </c>
      <c r="E18" s="40">
        <f t="shared" si="2"/>
        <v>0</v>
      </c>
      <c r="F18" s="40">
        <f t="shared" si="3"/>
        <v>0</v>
      </c>
      <c r="G18" s="40">
        <f t="shared" si="4"/>
        <v>0</v>
      </c>
      <c r="H18" s="40">
        <f t="shared" si="5"/>
        <v>0</v>
      </c>
      <c r="I18" s="40">
        <f t="shared" si="6"/>
        <v>0</v>
      </c>
      <c r="J18" s="40">
        <f t="shared" si="7"/>
        <v>0</v>
      </c>
      <c r="K18" s="40">
        <f t="shared" si="8"/>
        <v>0</v>
      </c>
      <c r="L18" s="40">
        <f t="shared" si="9"/>
        <v>0</v>
      </c>
      <c r="M18" s="40">
        <v>1</v>
      </c>
      <c r="N18" s="40">
        <v>0.875</v>
      </c>
      <c r="O18" s="40">
        <v>0.5625</v>
      </c>
      <c r="P18" s="40">
        <v>0.4375</v>
      </c>
      <c r="Q18" s="40">
        <v>0.125</v>
      </c>
      <c r="R18" s="40">
        <v>0</v>
      </c>
      <c r="S18" s="40">
        <v>0</v>
      </c>
      <c r="T18" s="40">
        <v>0</v>
      </c>
      <c r="U18" s="40">
        <v>16</v>
      </c>
      <c r="V18" s="23"/>
      <c r="W18" s="74" t="s">
        <v>50</v>
      </c>
      <c r="X18" s="22">
        <f>SUM(X6:X17)</f>
        <v>9</v>
      </c>
      <c r="Y18" s="23"/>
    </row>
    <row r="19" spans="1:25">
      <c r="A19" s="40">
        <v>1</v>
      </c>
      <c r="B19" s="40">
        <v>3</v>
      </c>
      <c r="C19" s="40">
        <v>7</v>
      </c>
      <c r="D19" s="40">
        <f t="shared" si="1"/>
        <v>0</v>
      </c>
      <c r="E19" s="40">
        <f t="shared" si="2"/>
        <v>0</v>
      </c>
      <c r="F19" s="40">
        <f t="shared" si="3"/>
        <v>0</v>
      </c>
      <c r="G19" s="40">
        <f t="shared" si="4"/>
        <v>0</v>
      </c>
      <c r="H19" s="40">
        <f t="shared" si="5"/>
        <v>0</v>
      </c>
      <c r="I19" s="40">
        <f t="shared" si="6"/>
        <v>0</v>
      </c>
      <c r="J19" s="40">
        <f t="shared" si="7"/>
        <v>0</v>
      </c>
      <c r="K19" s="40">
        <f t="shared" si="8"/>
        <v>0</v>
      </c>
      <c r="L19" s="40">
        <f t="shared" si="9"/>
        <v>0</v>
      </c>
      <c r="M19" s="40">
        <v>1</v>
      </c>
      <c r="N19" s="40">
        <v>0.875</v>
      </c>
      <c r="O19" s="40">
        <v>0.75</v>
      </c>
      <c r="P19" s="40">
        <v>0.75</v>
      </c>
      <c r="Q19" s="40">
        <v>0.375</v>
      </c>
      <c r="R19" s="40">
        <v>0.25</v>
      </c>
      <c r="S19" s="40">
        <v>0</v>
      </c>
      <c r="T19" s="40">
        <v>0</v>
      </c>
      <c r="U19" s="40">
        <v>8</v>
      </c>
      <c r="V19" s="23"/>
      <c r="W19" s="23"/>
      <c r="X19" s="24">
        <f>IF(AND('data for calculations'!$F$11&lt;&gt;"",'data for calculations'!$F$11&lt;100),1,0)</f>
        <v>0</v>
      </c>
      <c r="Y19" s="23" t="s">
        <v>70</v>
      </c>
    </row>
    <row r="20" spans="1:25">
      <c r="A20" s="40">
        <v>1</v>
      </c>
      <c r="B20" s="40">
        <v>3</v>
      </c>
      <c r="C20" s="40">
        <v>8</v>
      </c>
      <c r="D20" s="40">
        <f t="shared" si="1"/>
        <v>0</v>
      </c>
      <c r="E20" s="40">
        <f t="shared" si="2"/>
        <v>0</v>
      </c>
      <c r="F20" s="40">
        <f t="shared" si="3"/>
        <v>0</v>
      </c>
      <c r="G20" s="40">
        <f t="shared" si="4"/>
        <v>0</v>
      </c>
      <c r="H20" s="40">
        <f t="shared" si="5"/>
        <v>0</v>
      </c>
      <c r="I20" s="40">
        <f t="shared" si="6"/>
        <v>0</v>
      </c>
      <c r="J20" s="40">
        <f t="shared" si="7"/>
        <v>0</v>
      </c>
      <c r="K20" s="40">
        <f t="shared" si="8"/>
        <v>0</v>
      </c>
      <c r="L20" s="40">
        <f t="shared" si="9"/>
        <v>0</v>
      </c>
      <c r="M20" s="40">
        <v>1</v>
      </c>
      <c r="N20" s="40">
        <v>0</v>
      </c>
      <c r="O20" s="40">
        <v>0</v>
      </c>
      <c r="P20" s="40">
        <v>0</v>
      </c>
      <c r="Q20" s="40">
        <v>0</v>
      </c>
      <c r="R20" s="40">
        <v>0</v>
      </c>
      <c r="S20" s="40">
        <v>0</v>
      </c>
      <c r="T20" s="40">
        <v>0</v>
      </c>
      <c r="U20" s="40">
        <v>1</v>
      </c>
      <c r="V20" s="23"/>
      <c r="W20" s="23"/>
      <c r="X20" s="24">
        <f>IF(AND('data for calculations'!$F$11&lt;&gt;"",'data for calculations'!$F$11&gt;=100,'data for calculations'!$F$11&lt;150),2,0)</f>
        <v>0</v>
      </c>
      <c r="Y20" s="23" t="s">
        <v>71</v>
      </c>
    </row>
    <row r="21" spans="1:25">
      <c r="A21" s="40">
        <v>1</v>
      </c>
      <c r="B21" s="40">
        <v>3</v>
      </c>
      <c r="C21" s="40">
        <v>9</v>
      </c>
      <c r="D21" s="40">
        <f t="shared" si="1"/>
        <v>0</v>
      </c>
      <c r="E21" s="40">
        <f t="shared" si="2"/>
        <v>0</v>
      </c>
      <c r="F21" s="40">
        <f t="shared" si="3"/>
        <v>0</v>
      </c>
      <c r="G21" s="40">
        <f t="shared" si="4"/>
        <v>0</v>
      </c>
      <c r="H21" s="40">
        <f t="shared" si="5"/>
        <v>0</v>
      </c>
      <c r="I21" s="40">
        <f t="shared" si="6"/>
        <v>0</v>
      </c>
      <c r="J21" s="40">
        <f t="shared" si="7"/>
        <v>0</v>
      </c>
      <c r="K21" s="40">
        <f t="shared" si="8"/>
        <v>0</v>
      </c>
      <c r="L21" s="40">
        <f t="shared" si="9"/>
        <v>0</v>
      </c>
      <c r="M21" s="40">
        <v>1</v>
      </c>
      <c r="N21" s="40">
        <v>1</v>
      </c>
      <c r="O21" s="40">
        <v>1</v>
      </c>
      <c r="P21" s="40">
        <v>1</v>
      </c>
      <c r="Q21" s="40">
        <v>1</v>
      </c>
      <c r="R21" s="40">
        <v>0</v>
      </c>
      <c r="S21" s="40">
        <v>0</v>
      </c>
      <c r="T21" s="40">
        <v>0</v>
      </c>
      <c r="U21" s="40">
        <v>1</v>
      </c>
      <c r="V21" s="23"/>
      <c r="W21" s="23"/>
      <c r="X21" s="24">
        <f>IF(AND('data for calculations'!$F$11&lt;&gt;"",'data for calculations'!$F$11&gt;=150,'data for calculations'!$F$11&lt;200),3,0)</f>
        <v>0</v>
      </c>
      <c r="Y21" s="23" t="s">
        <v>72</v>
      </c>
    </row>
    <row r="22" spans="1:25">
      <c r="A22" s="40">
        <v>1</v>
      </c>
      <c r="B22" s="40">
        <v>4</v>
      </c>
      <c r="C22" s="40">
        <v>2</v>
      </c>
      <c r="D22" s="40">
        <f t="shared" si="1"/>
        <v>0</v>
      </c>
      <c r="E22" s="40">
        <f t="shared" si="2"/>
        <v>0</v>
      </c>
      <c r="F22" s="40">
        <f t="shared" si="3"/>
        <v>0</v>
      </c>
      <c r="G22" s="40">
        <f t="shared" si="4"/>
        <v>0</v>
      </c>
      <c r="H22" s="40">
        <f t="shared" si="5"/>
        <v>0</v>
      </c>
      <c r="I22" s="40">
        <f t="shared" si="6"/>
        <v>0</v>
      </c>
      <c r="J22" s="40">
        <f t="shared" si="7"/>
        <v>0</v>
      </c>
      <c r="K22" s="40">
        <f t="shared" si="8"/>
        <v>0</v>
      </c>
      <c r="L22" s="40">
        <f t="shared" si="9"/>
        <v>0</v>
      </c>
      <c r="M22" s="40">
        <v>1</v>
      </c>
      <c r="N22" s="40">
        <v>1</v>
      </c>
      <c r="O22" s="40">
        <v>0.2413793103448276</v>
      </c>
      <c r="P22" s="40">
        <v>6.8965517241379309E-2</v>
      </c>
      <c r="Q22" s="40">
        <v>3.4482758620689655E-2</v>
      </c>
      <c r="R22" s="40">
        <v>0</v>
      </c>
      <c r="S22" s="40">
        <v>0</v>
      </c>
      <c r="T22" s="40">
        <v>0</v>
      </c>
      <c r="U22" s="40">
        <v>29</v>
      </c>
      <c r="V22" s="23"/>
      <c r="W22" s="23"/>
      <c r="X22" s="24">
        <f>IF(AND('data for calculations'!$F$11&lt;&gt;"",'data for calculations'!$F$11&gt;=200,'data for calculations'!$F$11&lt;250),4,0)</f>
        <v>0</v>
      </c>
      <c r="Y22" s="23" t="s">
        <v>73</v>
      </c>
    </row>
    <row r="23" spans="1:25">
      <c r="A23" s="40">
        <v>1</v>
      </c>
      <c r="B23" s="40">
        <v>4</v>
      </c>
      <c r="C23" s="40">
        <v>3</v>
      </c>
      <c r="D23" s="40">
        <f t="shared" si="1"/>
        <v>0</v>
      </c>
      <c r="E23" s="40">
        <f t="shared" si="2"/>
        <v>0</v>
      </c>
      <c r="F23" s="40">
        <f t="shared" si="3"/>
        <v>0</v>
      </c>
      <c r="G23" s="40">
        <f t="shared" si="4"/>
        <v>0</v>
      </c>
      <c r="H23" s="40">
        <f>IF(AND($A23=$X$2,$B23=$X$33,$C23=$X$18),Q23,0)</f>
        <v>0</v>
      </c>
      <c r="I23" s="40">
        <f t="shared" si="6"/>
        <v>0</v>
      </c>
      <c r="J23" s="40">
        <f t="shared" si="7"/>
        <v>0</v>
      </c>
      <c r="K23" s="40">
        <f t="shared" si="8"/>
        <v>0</v>
      </c>
      <c r="L23" s="40">
        <f t="shared" si="9"/>
        <v>0</v>
      </c>
      <c r="M23" s="40">
        <v>1</v>
      </c>
      <c r="N23" s="40">
        <v>0.98245614035087714</v>
      </c>
      <c r="O23" s="40">
        <v>0.44736842105263158</v>
      </c>
      <c r="P23" s="40">
        <v>9.6491228070175433E-2</v>
      </c>
      <c r="Q23" s="40">
        <v>1.7543859649122806E-2</v>
      </c>
      <c r="R23" s="40">
        <v>8.771929824561403E-3</v>
      </c>
      <c r="S23" s="40">
        <v>8.771929824561403E-3</v>
      </c>
      <c r="T23" s="40">
        <v>8.771929824561403E-3</v>
      </c>
      <c r="U23" s="40">
        <v>114</v>
      </c>
      <c r="V23" s="23"/>
      <c r="W23" s="23"/>
      <c r="X23" s="24">
        <f>IF(AND('data for calculations'!$F$11&lt;&gt;"",'data for calculations'!$F$11&gt;=250,'data for calculations'!$F$11&lt;300),5,0)</f>
        <v>0</v>
      </c>
      <c r="Y23" s="23" t="s">
        <v>74</v>
      </c>
    </row>
    <row r="24" spans="1:25">
      <c r="A24" s="40">
        <v>1</v>
      </c>
      <c r="B24" s="40">
        <v>4</v>
      </c>
      <c r="C24" s="40">
        <v>4</v>
      </c>
      <c r="D24" s="40">
        <f t="shared" si="1"/>
        <v>0</v>
      </c>
      <c r="E24" s="40">
        <f t="shared" si="2"/>
        <v>0</v>
      </c>
      <c r="F24" s="40">
        <f t="shared" si="3"/>
        <v>0</v>
      </c>
      <c r="G24" s="40">
        <f t="shared" si="4"/>
        <v>0</v>
      </c>
      <c r="H24" s="40">
        <f t="shared" si="5"/>
        <v>0</v>
      </c>
      <c r="I24" s="40">
        <f t="shared" si="6"/>
        <v>0</v>
      </c>
      <c r="J24" s="40">
        <f t="shared" si="7"/>
        <v>0</v>
      </c>
      <c r="K24" s="40">
        <f t="shared" si="8"/>
        <v>0</v>
      </c>
      <c r="L24" s="40">
        <f t="shared" si="9"/>
        <v>0</v>
      </c>
      <c r="M24" s="40">
        <v>1</v>
      </c>
      <c r="N24" s="40">
        <v>0.97570850202429149</v>
      </c>
      <c r="O24" s="40">
        <v>0.55465587044534415</v>
      </c>
      <c r="P24" s="40">
        <v>0.18623481781376519</v>
      </c>
      <c r="Q24" s="40">
        <v>5.6680161943319839E-2</v>
      </c>
      <c r="R24" s="40">
        <v>2.8340080971659919E-2</v>
      </c>
      <c r="S24" s="40">
        <v>2.0242914979757085E-2</v>
      </c>
      <c r="T24" s="40">
        <v>2.0242914979757085E-2</v>
      </c>
      <c r="U24" s="40">
        <v>247</v>
      </c>
      <c r="V24" s="23"/>
      <c r="W24" s="23"/>
      <c r="X24" s="24">
        <f>IF(AND('data for calculations'!$F$11&lt;&gt;"",'data for calculations'!$F$11&gt;=300,'data for calculations'!$F$11&lt;350),6,0)</f>
        <v>0</v>
      </c>
      <c r="Y24" s="23" t="s">
        <v>75</v>
      </c>
    </row>
    <row r="25" spans="1:25">
      <c r="A25" s="40">
        <v>1</v>
      </c>
      <c r="B25" s="40">
        <v>4</v>
      </c>
      <c r="C25" s="40">
        <v>5</v>
      </c>
      <c r="D25" s="40">
        <f t="shared" si="1"/>
        <v>0</v>
      </c>
      <c r="E25" s="40">
        <f t="shared" si="2"/>
        <v>0</v>
      </c>
      <c r="F25" s="40">
        <f t="shared" si="3"/>
        <v>0</v>
      </c>
      <c r="G25" s="40">
        <f t="shared" si="4"/>
        <v>0</v>
      </c>
      <c r="H25" s="40">
        <f t="shared" si="5"/>
        <v>0</v>
      </c>
      <c r="I25" s="40">
        <f t="shared" si="6"/>
        <v>0</v>
      </c>
      <c r="J25" s="40">
        <f t="shared" si="7"/>
        <v>0</v>
      </c>
      <c r="K25" s="40">
        <f t="shared" si="8"/>
        <v>0</v>
      </c>
      <c r="L25" s="40">
        <f t="shared" si="9"/>
        <v>0</v>
      </c>
      <c r="M25" s="40">
        <v>1</v>
      </c>
      <c r="N25" s="40">
        <v>0.96825396825396826</v>
      </c>
      <c r="O25" s="40">
        <v>0.7142857142857143</v>
      </c>
      <c r="P25" s="40">
        <v>0.32539682539682541</v>
      </c>
      <c r="Q25" s="40">
        <v>0.13492063492063491</v>
      </c>
      <c r="R25" s="40">
        <v>4.7619047619047616E-2</v>
      </c>
      <c r="S25" s="40">
        <v>2.3809523809523808E-2</v>
      </c>
      <c r="T25" s="40">
        <v>1.5873015873015872E-2</v>
      </c>
      <c r="U25" s="40">
        <v>126</v>
      </c>
      <c r="V25" s="23"/>
      <c r="W25" s="23"/>
      <c r="X25" s="24">
        <f>IF(AND('data for calculations'!$F$11&lt;&gt;"",'data for calculations'!$F$11&gt;=350,'data for calculations'!$F$11&lt;400),7,0)</f>
        <v>0</v>
      </c>
      <c r="Y25" s="23" t="s">
        <v>76</v>
      </c>
    </row>
    <row r="26" spans="1:25">
      <c r="A26" s="40">
        <v>1</v>
      </c>
      <c r="B26" s="40">
        <v>4</v>
      </c>
      <c r="C26" s="40">
        <v>6</v>
      </c>
      <c r="D26" s="40">
        <f t="shared" si="1"/>
        <v>0</v>
      </c>
      <c r="E26" s="40">
        <f t="shared" si="2"/>
        <v>0</v>
      </c>
      <c r="F26" s="40">
        <f t="shared" si="3"/>
        <v>0</v>
      </c>
      <c r="G26" s="40">
        <f t="shared" si="4"/>
        <v>0</v>
      </c>
      <c r="H26" s="40">
        <f t="shared" si="5"/>
        <v>0</v>
      </c>
      <c r="I26" s="40">
        <f t="shared" si="6"/>
        <v>0</v>
      </c>
      <c r="J26" s="40">
        <f t="shared" si="7"/>
        <v>0</v>
      </c>
      <c r="K26" s="40">
        <f t="shared" si="8"/>
        <v>0</v>
      </c>
      <c r="L26" s="40">
        <f t="shared" si="9"/>
        <v>0</v>
      </c>
      <c r="M26" s="40">
        <v>1</v>
      </c>
      <c r="N26" s="40">
        <v>0.95121951219512191</v>
      </c>
      <c r="O26" s="40">
        <v>0.73170731707317072</v>
      </c>
      <c r="P26" s="40">
        <v>0.43902439024390244</v>
      </c>
      <c r="Q26" s="40">
        <v>0.24390243902439024</v>
      </c>
      <c r="R26" s="40">
        <v>0.12195121951219512</v>
      </c>
      <c r="S26" s="40">
        <v>0</v>
      </c>
      <c r="T26" s="40">
        <v>0</v>
      </c>
      <c r="U26" s="40">
        <v>41</v>
      </c>
      <c r="V26" s="23"/>
      <c r="W26" s="23"/>
      <c r="X26" s="24">
        <f>IF(AND('data for calculations'!$F$11&lt;&gt;"",'data for calculations'!$F$11&gt;=400,'data for calculations'!$F$11&lt;450),8,0)</f>
        <v>8</v>
      </c>
      <c r="Y26" s="23" t="s">
        <v>77</v>
      </c>
    </row>
    <row r="27" spans="1:25">
      <c r="A27" s="40">
        <v>1</v>
      </c>
      <c r="B27" s="40">
        <v>4</v>
      </c>
      <c r="C27" s="40">
        <v>7</v>
      </c>
      <c r="D27" s="40">
        <f t="shared" si="1"/>
        <v>0</v>
      </c>
      <c r="E27" s="40">
        <f t="shared" si="2"/>
        <v>0</v>
      </c>
      <c r="F27" s="40">
        <f t="shared" si="3"/>
        <v>0</v>
      </c>
      <c r="G27" s="40">
        <f t="shared" si="4"/>
        <v>0</v>
      </c>
      <c r="H27" s="40">
        <f t="shared" si="5"/>
        <v>0</v>
      </c>
      <c r="I27" s="40">
        <f t="shared" si="6"/>
        <v>0</v>
      </c>
      <c r="J27" s="40">
        <f t="shared" si="7"/>
        <v>0</v>
      </c>
      <c r="K27" s="40">
        <f t="shared" si="8"/>
        <v>0</v>
      </c>
      <c r="L27" s="40">
        <f t="shared" si="9"/>
        <v>0</v>
      </c>
      <c r="M27" s="40">
        <v>1</v>
      </c>
      <c r="N27" s="40">
        <v>0.90909090909090906</v>
      </c>
      <c r="O27" s="40">
        <v>0.72727272727272729</v>
      </c>
      <c r="P27" s="40">
        <v>0.40909090909090912</v>
      </c>
      <c r="Q27" s="40">
        <v>0.13636363636363635</v>
      </c>
      <c r="R27" s="40">
        <v>9.0909090909090912E-2</v>
      </c>
      <c r="S27" s="40">
        <v>4.5454545454545456E-2</v>
      </c>
      <c r="T27" s="40">
        <v>4.5454545454545456E-2</v>
      </c>
      <c r="U27" s="40">
        <v>22</v>
      </c>
      <c r="V27" s="23"/>
      <c r="W27" s="23"/>
      <c r="X27" s="24">
        <f>IF(AND('data for calculations'!$F$11&lt;&gt;"",'data for calculations'!$F$11&gt;=450,'data for calculations'!$F$11&lt;500),9,0)</f>
        <v>0</v>
      </c>
      <c r="Y27" s="23" t="s">
        <v>78</v>
      </c>
    </row>
    <row r="28" spans="1:25">
      <c r="A28" s="40">
        <v>1</v>
      </c>
      <c r="B28" s="40">
        <v>4</v>
      </c>
      <c r="C28" s="40">
        <v>8</v>
      </c>
      <c r="D28" s="40">
        <f t="shared" si="1"/>
        <v>0</v>
      </c>
      <c r="E28" s="40">
        <f t="shared" si="2"/>
        <v>0</v>
      </c>
      <c r="F28" s="40">
        <f t="shared" si="3"/>
        <v>0</v>
      </c>
      <c r="G28" s="40">
        <f t="shared" si="4"/>
        <v>0</v>
      </c>
      <c r="H28" s="40">
        <f t="shared" si="5"/>
        <v>0</v>
      </c>
      <c r="I28" s="40">
        <f t="shared" si="6"/>
        <v>0</v>
      </c>
      <c r="J28" s="40">
        <f t="shared" si="7"/>
        <v>0</v>
      </c>
      <c r="K28" s="40">
        <f t="shared" si="8"/>
        <v>0</v>
      </c>
      <c r="L28" s="40">
        <f t="shared" si="9"/>
        <v>0</v>
      </c>
      <c r="M28" s="40">
        <v>1</v>
      </c>
      <c r="N28" s="40">
        <v>1</v>
      </c>
      <c r="O28" s="40">
        <v>1</v>
      </c>
      <c r="P28" s="40">
        <v>1</v>
      </c>
      <c r="Q28" s="40">
        <v>0.66666666666666663</v>
      </c>
      <c r="R28" s="40">
        <v>0.33333333333333331</v>
      </c>
      <c r="S28" s="40">
        <v>0</v>
      </c>
      <c r="T28" s="40">
        <v>0</v>
      </c>
      <c r="U28" s="40">
        <v>3</v>
      </c>
      <c r="V28" s="23"/>
      <c r="W28" s="23"/>
      <c r="X28" s="24">
        <f>IF(AND('data for calculations'!$F$11&lt;&gt;"",'data for calculations'!$F$11&gt;=500,'data for calculations'!$F$11&lt;550),10,0)</f>
        <v>0</v>
      </c>
      <c r="Y28" s="23" t="s">
        <v>79</v>
      </c>
    </row>
    <row r="29" spans="1:25">
      <c r="A29" s="40">
        <v>1</v>
      </c>
      <c r="B29" s="40">
        <v>4</v>
      </c>
      <c r="C29" s="40">
        <v>12</v>
      </c>
      <c r="D29" s="40">
        <f t="shared" si="1"/>
        <v>0</v>
      </c>
      <c r="E29" s="40">
        <f t="shared" si="2"/>
        <v>0</v>
      </c>
      <c r="F29" s="40">
        <f t="shared" si="3"/>
        <v>0</v>
      </c>
      <c r="G29" s="40">
        <f t="shared" si="4"/>
        <v>0</v>
      </c>
      <c r="H29" s="40">
        <f t="shared" si="5"/>
        <v>0</v>
      </c>
      <c r="I29" s="40">
        <f t="shared" si="6"/>
        <v>0</v>
      </c>
      <c r="J29" s="40">
        <f t="shared" si="7"/>
        <v>0</v>
      </c>
      <c r="K29" s="40">
        <f t="shared" si="8"/>
        <v>0</v>
      </c>
      <c r="L29" s="40">
        <f t="shared" si="9"/>
        <v>0</v>
      </c>
      <c r="M29" s="40">
        <v>1</v>
      </c>
      <c r="N29" s="40">
        <v>1</v>
      </c>
      <c r="O29" s="40">
        <v>1</v>
      </c>
      <c r="P29" s="40">
        <v>1</v>
      </c>
      <c r="Q29" s="40">
        <v>1</v>
      </c>
      <c r="R29" s="40">
        <v>0</v>
      </c>
      <c r="S29" s="40">
        <v>0</v>
      </c>
      <c r="T29" s="40">
        <v>0</v>
      </c>
      <c r="U29" s="40">
        <v>1</v>
      </c>
      <c r="V29" s="23"/>
      <c r="W29" s="23"/>
      <c r="X29" s="24">
        <f>IF(AND('data for calculations'!$F$11&lt;&gt;"",'data for calculations'!$F$11&gt;=550,'data for calculations'!$F$11&lt;600),11,0)</f>
        <v>0</v>
      </c>
      <c r="Y29" s="23" t="s">
        <v>80</v>
      </c>
    </row>
    <row r="30" spans="1:25">
      <c r="A30" s="40">
        <v>1</v>
      </c>
      <c r="B30" s="40">
        <v>5</v>
      </c>
      <c r="C30" s="40">
        <v>2</v>
      </c>
      <c r="D30" s="40">
        <f t="shared" si="1"/>
        <v>0</v>
      </c>
      <c r="E30" s="40">
        <f t="shared" si="2"/>
        <v>0</v>
      </c>
      <c r="F30" s="40">
        <f t="shared" si="3"/>
        <v>0</v>
      </c>
      <c r="G30" s="40">
        <f t="shared" si="4"/>
        <v>0</v>
      </c>
      <c r="H30" s="40">
        <f t="shared" si="5"/>
        <v>0</v>
      </c>
      <c r="I30" s="40">
        <f t="shared" si="6"/>
        <v>0</v>
      </c>
      <c r="J30" s="40">
        <f t="shared" si="7"/>
        <v>0</v>
      </c>
      <c r="K30" s="40">
        <f t="shared" si="8"/>
        <v>0</v>
      </c>
      <c r="L30" s="40">
        <f t="shared" si="9"/>
        <v>0</v>
      </c>
      <c r="M30" s="40">
        <v>1</v>
      </c>
      <c r="N30" s="40">
        <v>1</v>
      </c>
      <c r="O30" s="40">
        <v>1</v>
      </c>
      <c r="P30" s="40">
        <v>0</v>
      </c>
      <c r="Q30" s="40">
        <v>0</v>
      </c>
      <c r="R30" s="40">
        <v>0</v>
      </c>
      <c r="S30" s="40">
        <v>0</v>
      </c>
      <c r="T30" s="40">
        <v>0</v>
      </c>
      <c r="U30" s="40">
        <v>1</v>
      </c>
      <c r="V30" s="23"/>
      <c r="W30" s="23"/>
      <c r="X30" s="24">
        <f>IF(AND('data for calculations'!$F$11&lt;&gt;"",'data for calculations'!$F$11&gt;=600,'data for calculations'!$F$11&lt;650),12,0)</f>
        <v>0</v>
      </c>
      <c r="Y30" s="23" t="s">
        <v>81</v>
      </c>
    </row>
    <row r="31" spans="1:25">
      <c r="A31" s="40">
        <v>1</v>
      </c>
      <c r="B31" s="40">
        <v>5</v>
      </c>
      <c r="C31" s="40">
        <v>3</v>
      </c>
      <c r="D31" s="40">
        <f t="shared" si="1"/>
        <v>0</v>
      </c>
      <c r="E31" s="40">
        <f t="shared" si="2"/>
        <v>0</v>
      </c>
      <c r="F31" s="40">
        <f t="shared" si="3"/>
        <v>0</v>
      </c>
      <c r="G31" s="40">
        <f t="shared" si="4"/>
        <v>0</v>
      </c>
      <c r="H31" s="40">
        <f t="shared" si="5"/>
        <v>0</v>
      </c>
      <c r="I31" s="40">
        <f t="shared" si="6"/>
        <v>0</v>
      </c>
      <c r="J31" s="40">
        <f t="shared" si="7"/>
        <v>0</v>
      </c>
      <c r="K31" s="40">
        <f t="shared" si="8"/>
        <v>0</v>
      </c>
      <c r="L31" s="40">
        <f t="shared" si="9"/>
        <v>0</v>
      </c>
      <c r="M31" s="40">
        <v>1</v>
      </c>
      <c r="N31" s="40">
        <v>1</v>
      </c>
      <c r="O31" s="40">
        <v>0.86842105263157898</v>
      </c>
      <c r="P31" s="40">
        <v>0.31578947368421051</v>
      </c>
      <c r="Q31" s="40">
        <v>2.6315789473684209E-2</v>
      </c>
      <c r="R31" s="40">
        <v>0</v>
      </c>
      <c r="S31" s="40">
        <v>0</v>
      </c>
      <c r="T31" s="40">
        <v>0</v>
      </c>
      <c r="U31" s="40">
        <v>76</v>
      </c>
      <c r="V31" s="23"/>
      <c r="W31" s="23"/>
      <c r="X31" s="24">
        <f>IF(AND('data for calculations'!$F$11&lt;&gt;"",'data for calculations'!$F$11&gt;=650,'data for calculations'!$F$11&lt;700),13,0)</f>
        <v>0</v>
      </c>
      <c r="Y31" s="23" t="s">
        <v>82</v>
      </c>
    </row>
    <row r="32" spans="1:25">
      <c r="A32" s="40">
        <v>1</v>
      </c>
      <c r="B32" s="40">
        <v>5</v>
      </c>
      <c r="C32" s="40">
        <v>4</v>
      </c>
      <c r="D32" s="40">
        <f t="shared" si="1"/>
        <v>0</v>
      </c>
      <c r="E32" s="40">
        <f t="shared" si="2"/>
        <v>0</v>
      </c>
      <c r="F32" s="40">
        <f t="shared" si="3"/>
        <v>0</v>
      </c>
      <c r="G32" s="40">
        <f t="shared" si="4"/>
        <v>0</v>
      </c>
      <c r="H32" s="40">
        <f t="shared" si="5"/>
        <v>0</v>
      </c>
      <c r="I32" s="40">
        <f t="shared" si="6"/>
        <v>0</v>
      </c>
      <c r="J32" s="40">
        <f t="shared" si="7"/>
        <v>0</v>
      </c>
      <c r="K32" s="40">
        <f t="shared" si="8"/>
        <v>0</v>
      </c>
      <c r="L32" s="40">
        <f t="shared" si="9"/>
        <v>0</v>
      </c>
      <c r="M32" s="40">
        <v>1</v>
      </c>
      <c r="N32" s="40">
        <v>0.99431818181818177</v>
      </c>
      <c r="O32" s="40">
        <v>0.84659090909090906</v>
      </c>
      <c r="P32" s="40">
        <v>0.38636363636363635</v>
      </c>
      <c r="Q32" s="40">
        <v>0.13636363636363635</v>
      </c>
      <c r="R32" s="40">
        <v>6.25E-2</v>
      </c>
      <c r="S32" s="40">
        <v>3.4090909090909088E-2</v>
      </c>
      <c r="T32" s="40">
        <v>1.1363636363636364E-2</v>
      </c>
      <c r="U32" s="40">
        <v>176</v>
      </c>
      <c r="V32" s="23"/>
      <c r="W32" s="23"/>
      <c r="X32" s="24">
        <f>IF(AND('data for calculations'!$F$11&lt;&gt;"",'data for calculations'!$F$11&gt;=750),14,0)</f>
        <v>0</v>
      </c>
      <c r="Y32" s="23" t="s">
        <v>83</v>
      </c>
    </row>
    <row r="33" spans="1:24">
      <c r="A33" s="40">
        <v>1</v>
      </c>
      <c r="B33" s="40">
        <v>5</v>
      </c>
      <c r="C33" s="40">
        <v>5</v>
      </c>
      <c r="D33" s="40">
        <f t="shared" si="1"/>
        <v>0</v>
      </c>
      <c r="E33" s="40">
        <f t="shared" si="2"/>
        <v>0</v>
      </c>
      <c r="F33" s="40">
        <f t="shared" si="3"/>
        <v>0</v>
      </c>
      <c r="G33" s="40">
        <f t="shared" si="4"/>
        <v>0</v>
      </c>
      <c r="H33" s="40">
        <f t="shared" si="5"/>
        <v>0</v>
      </c>
      <c r="I33" s="40">
        <f t="shared" si="6"/>
        <v>0</v>
      </c>
      <c r="J33" s="40">
        <f t="shared" si="7"/>
        <v>0</v>
      </c>
      <c r="K33" s="40">
        <f t="shared" si="8"/>
        <v>0</v>
      </c>
      <c r="L33" s="40">
        <f t="shared" si="9"/>
        <v>0</v>
      </c>
      <c r="M33" s="40">
        <v>1</v>
      </c>
      <c r="N33" s="40">
        <v>1</v>
      </c>
      <c r="O33" s="40">
        <v>0.86705202312138729</v>
      </c>
      <c r="P33" s="40">
        <v>0.52601156069364163</v>
      </c>
      <c r="Q33" s="40">
        <v>0.20809248554913296</v>
      </c>
      <c r="R33" s="40">
        <v>8.0924855491329481E-2</v>
      </c>
      <c r="S33" s="40">
        <v>1.1560693641618497E-2</v>
      </c>
      <c r="T33" s="40">
        <v>5.7803468208092483E-3</v>
      </c>
      <c r="U33" s="40">
        <v>173</v>
      </c>
      <c r="V33" s="23"/>
      <c r="W33" s="74" t="s">
        <v>49</v>
      </c>
      <c r="X33" s="21">
        <f>SUM(X19:X32)</f>
        <v>8</v>
      </c>
    </row>
    <row r="34" spans="1:24">
      <c r="A34" s="40">
        <v>1</v>
      </c>
      <c r="B34" s="40">
        <v>5</v>
      </c>
      <c r="C34" s="40">
        <v>6</v>
      </c>
      <c r="D34" s="40">
        <f t="shared" si="1"/>
        <v>0</v>
      </c>
      <c r="E34" s="40">
        <f t="shared" si="2"/>
        <v>0</v>
      </c>
      <c r="F34" s="40">
        <f t="shared" si="3"/>
        <v>0</v>
      </c>
      <c r="G34" s="40">
        <f t="shared" si="4"/>
        <v>0</v>
      </c>
      <c r="H34" s="40">
        <f t="shared" si="5"/>
        <v>0</v>
      </c>
      <c r="I34" s="40">
        <f t="shared" si="6"/>
        <v>0</v>
      </c>
      <c r="J34" s="40">
        <f t="shared" si="7"/>
        <v>0</v>
      </c>
      <c r="K34" s="40">
        <f t="shared" si="8"/>
        <v>0</v>
      </c>
      <c r="L34" s="40">
        <f t="shared" si="9"/>
        <v>0</v>
      </c>
      <c r="M34" s="40">
        <v>1</v>
      </c>
      <c r="N34" s="40">
        <v>1</v>
      </c>
      <c r="O34" s="40">
        <v>0.91891891891891897</v>
      </c>
      <c r="P34" s="40">
        <v>0.67567567567567566</v>
      </c>
      <c r="Q34" s="40">
        <v>0.3783783783783784</v>
      </c>
      <c r="R34" s="40">
        <v>0.16216216216216217</v>
      </c>
      <c r="S34" s="40">
        <v>5.4054054054054057E-2</v>
      </c>
      <c r="T34" s="40">
        <v>2.7027027027027029E-2</v>
      </c>
      <c r="U34" s="40">
        <v>74</v>
      </c>
      <c r="V34" s="23"/>
      <c r="W34" s="23"/>
      <c r="X34" s="23"/>
    </row>
    <row r="35" spans="1:24">
      <c r="A35" s="40">
        <v>1</v>
      </c>
      <c r="B35" s="40">
        <v>5</v>
      </c>
      <c r="C35" s="40">
        <v>7</v>
      </c>
      <c r="D35" s="40">
        <f t="shared" si="1"/>
        <v>0</v>
      </c>
      <c r="E35" s="40">
        <f t="shared" si="2"/>
        <v>0</v>
      </c>
      <c r="F35" s="40">
        <f t="shared" si="3"/>
        <v>0</v>
      </c>
      <c r="G35" s="40">
        <f t="shared" si="4"/>
        <v>0</v>
      </c>
      <c r="H35" s="40">
        <f t="shared" si="5"/>
        <v>0</v>
      </c>
      <c r="I35" s="40">
        <f t="shared" si="6"/>
        <v>0</v>
      </c>
      <c r="J35" s="40">
        <f t="shared" si="7"/>
        <v>0</v>
      </c>
      <c r="K35" s="40">
        <f t="shared" si="8"/>
        <v>0</v>
      </c>
      <c r="L35" s="40">
        <f t="shared" si="9"/>
        <v>0</v>
      </c>
      <c r="M35" s="40">
        <v>1</v>
      </c>
      <c r="N35" s="40">
        <v>1</v>
      </c>
      <c r="O35" s="40">
        <v>0.90322580645161288</v>
      </c>
      <c r="P35" s="40">
        <v>0.5161290322580645</v>
      </c>
      <c r="Q35" s="40">
        <v>0.29032258064516131</v>
      </c>
      <c r="R35" s="40">
        <v>0.16129032258064516</v>
      </c>
      <c r="S35" s="40">
        <v>9.6774193548387094E-2</v>
      </c>
      <c r="T35" s="40">
        <v>6.4516129032258063E-2</v>
      </c>
      <c r="U35" s="40">
        <v>31</v>
      </c>
      <c r="V35" s="23"/>
      <c r="W35" s="23"/>
      <c r="X35" s="23"/>
    </row>
    <row r="36" spans="1:24">
      <c r="A36" s="40">
        <v>1</v>
      </c>
      <c r="B36" s="40">
        <v>5</v>
      </c>
      <c r="C36" s="40">
        <v>8</v>
      </c>
      <c r="D36" s="40">
        <f t="shared" si="1"/>
        <v>0</v>
      </c>
      <c r="E36" s="40">
        <f t="shared" si="2"/>
        <v>0</v>
      </c>
      <c r="F36" s="40">
        <f t="shared" si="3"/>
        <v>0</v>
      </c>
      <c r="G36" s="40">
        <f t="shared" si="4"/>
        <v>0</v>
      </c>
      <c r="H36" s="40">
        <f t="shared" si="5"/>
        <v>0</v>
      </c>
      <c r="I36" s="40">
        <f t="shared" si="6"/>
        <v>0</v>
      </c>
      <c r="J36" s="40">
        <f t="shared" si="7"/>
        <v>0</v>
      </c>
      <c r="K36" s="40">
        <f t="shared" si="8"/>
        <v>0</v>
      </c>
      <c r="L36" s="40">
        <f t="shared" si="9"/>
        <v>0</v>
      </c>
      <c r="M36" s="40">
        <v>1</v>
      </c>
      <c r="N36" s="40">
        <v>1</v>
      </c>
      <c r="O36" s="40">
        <v>1</v>
      </c>
      <c r="P36" s="40">
        <v>1</v>
      </c>
      <c r="Q36" s="40">
        <v>0.2</v>
      </c>
      <c r="R36" s="40">
        <v>0.2</v>
      </c>
      <c r="S36" s="40">
        <v>0.2</v>
      </c>
      <c r="T36" s="40">
        <v>0.2</v>
      </c>
      <c r="U36" s="40">
        <v>5</v>
      </c>
      <c r="V36" s="23"/>
      <c r="W36" s="23"/>
      <c r="X36" s="23"/>
    </row>
    <row r="37" spans="1:24">
      <c r="A37" s="40">
        <v>1</v>
      </c>
      <c r="B37" s="40">
        <v>5</v>
      </c>
      <c r="C37" s="40">
        <v>9</v>
      </c>
      <c r="D37" s="40">
        <f t="shared" si="1"/>
        <v>0</v>
      </c>
      <c r="E37" s="40">
        <f t="shared" si="2"/>
        <v>0</v>
      </c>
      <c r="F37" s="40">
        <f t="shared" si="3"/>
        <v>0</v>
      </c>
      <c r="G37" s="40">
        <f t="shared" si="4"/>
        <v>0</v>
      </c>
      <c r="H37" s="40">
        <f t="shared" si="5"/>
        <v>0</v>
      </c>
      <c r="I37" s="40">
        <f t="shared" si="6"/>
        <v>0</v>
      </c>
      <c r="J37" s="40">
        <f t="shared" si="7"/>
        <v>0</v>
      </c>
      <c r="K37" s="40">
        <f t="shared" si="8"/>
        <v>0</v>
      </c>
      <c r="L37" s="40">
        <f t="shared" si="9"/>
        <v>0</v>
      </c>
      <c r="M37" s="40">
        <v>1</v>
      </c>
      <c r="N37" s="40">
        <v>1</v>
      </c>
      <c r="O37" s="40">
        <v>1</v>
      </c>
      <c r="P37" s="40">
        <v>0.75</v>
      </c>
      <c r="Q37" s="40">
        <v>0.75</v>
      </c>
      <c r="R37" s="40">
        <v>0.25</v>
      </c>
      <c r="S37" s="40">
        <v>0</v>
      </c>
      <c r="T37" s="40">
        <v>0</v>
      </c>
      <c r="U37" s="40">
        <v>4</v>
      </c>
      <c r="V37" s="23"/>
      <c r="W37" s="23"/>
      <c r="X37" s="23"/>
    </row>
    <row r="38" spans="1:24">
      <c r="A38" s="40">
        <v>1</v>
      </c>
      <c r="B38" s="40">
        <v>5</v>
      </c>
      <c r="C38" s="40">
        <v>10</v>
      </c>
      <c r="D38" s="40">
        <f t="shared" si="1"/>
        <v>0</v>
      </c>
      <c r="E38" s="40">
        <f t="shared" si="2"/>
        <v>0</v>
      </c>
      <c r="F38" s="40">
        <f t="shared" si="3"/>
        <v>0</v>
      </c>
      <c r="G38" s="40">
        <f t="shared" si="4"/>
        <v>0</v>
      </c>
      <c r="H38" s="40">
        <f t="shared" si="5"/>
        <v>0</v>
      </c>
      <c r="I38" s="40">
        <f t="shared" si="6"/>
        <v>0</v>
      </c>
      <c r="J38" s="40">
        <f t="shared" si="7"/>
        <v>0</v>
      </c>
      <c r="K38" s="40">
        <f t="shared" si="8"/>
        <v>0</v>
      </c>
      <c r="L38" s="40">
        <f t="shared" si="9"/>
        <v>0</v>
      </c>
      <c r="M38" s="40">
        <v>1</v>
      </c>
      <c r="N38" s="40">
        <v>1</v>
      </c>
      <c r="O38" s="40">
        <v>1</v>
      </c>
      <c r="P38" s="40">
        <v>0.66666666666666663</v>
      </c>
      <c r="Q38" s="40">
        <v>0.33333333333333331</v>
      </c>
      <c r="R38" s="40">
        <v>0.33333333333333331</v>
      </c>
      <c r="S38" s="40">
        <v>0.33333333333333331</v>
      </c>
      <c r="T38" s="40">
        <v>0.33333333333333331</v>
      </c>
      <c r="U38" s="40">
        <v>3</v>
      </c>
      <c r="V38" s="23"/>
      <c r="W38" s="23"/>
      <c r="X38" s="23"/>
    </row>
    <row r="39" spans="1:24">
      <c r="A39" s="40">
        <v>1</v>
      </c>
      <c r="B39" s="40">
        <v>5</v>
      </c>
      <c r="C39" s="40">
        <v>11</v>
      </c>
      <c r="D39" s="40">
        <f t="shared" si="1"/>
        <v>0</v>
      </c>
      <c r="E39" s="40">
        <f t="shared" si="2"/>
        <v>0</v>
      </c>
      <c r="F39" s="40">
        <f t="shared" si="3"/>
        <v>0</v>
      </c>
      <c r="G39" s="40">
        <f t="shared" si="4"/>
        <v>0</v>
      </c>
      <c r="H39" s="40">
        <f t="shared" si="5"/>
        <v>0</v>
      </c>
      <c r="I39" s="40">
        <f t="shared" si="6"/>
        <v>0</v>
      </c>
      <c r="J39" s="40">
        <f t="shared" si="7"/>
        <v>0</v>
      </c>
      <c r="K39" s="40">
        <f t="shared" si="8"/>
        <v>0</v>
      </c>
      <c r="L39" s="40">
        <f t="shared" si="9"/>
        <v>0</v>
      </c>
      <c r="M39" s="40">
        <v>1</v>
      </c>
      <c r="N39" s="40">
        <v>1</v>
      </c>
      <c r="O39" s="40">
        <v>1</v>
      </c>
      <c r="P39" s="40">
        <v>1</v>
      </c>
      <c r="Q39" s="40">
        <v>1</v>
      </c>
      <c r="R39" s="40">
        <v>0.66666666666666663</v>
      </c>
      <c r="S39" s="40">
        <v>0.33333333333333331</v>
      </c>
      <c r="T39" s="40">
        <v>0.33333333333333331</v>
      </c>
      <c r="U39" s="40">
        <v>3</v>
      </c>
      <c r="V39" s="23"/>
      <c r="W39" s="23"/>
      <c r="X39" s="23"/>
    </row>
    <row r="40" spans="1:24">
      <c r="A40" s="40">
        <v>1</v>
      </c>
      <c r="B40" s="40">
        <v>5</v>
      </c>
      <c r="C40" s="40">
        <v>12</v>
      </c>
      <c r="D40" s="40">
        <f t="shared" si="1"/>
        <v>0</v>
      </c>
      <c r="E40" s="40">
        <f t="shared" si="2"/>
        <v>0</v>
      </c>
      <c r="F40" s="40">
        <f t="shared" si="3"/>
        <v>0</v>
      </c>
      <c r="G40" s="40">
        <f t="shared" si="4"/>
        <v>0</v>
      </c>
      <c r="H40" s="40">
        <f t="shared" si="5"/>
        <v>0</v>
      </c>
      <c r="I40" s="40">
        <f t="shared" si="6"/>
        <v>0</v>
      </c>
      <c r="J40" s="40">
        <f t="shared" si="7"/>
        <v>0</v>
      </c>
      <c r="K40" s="40">
        <f t="shared" si="8"/>
        <v>0</v>
      </c>
      <c r="L40" s="40">
        <f t="shared" si="9"/>
        <v>0</v>
      </c>
      <c r="M40" s="40">
        <v>1</v>
      </c>
      <c r="N40" s="40">
        <v>1</v>
      </c>
      <c r="O40" s="40">
        <v>1</v>
      </c>
      <c r="P40" s="40">
        <v>0.5</v>
      </c>
      <c r="Q40" s="40">
        <v>0.5</v>
      </c>
      <c r="R40" s="40">
        <v>0</v>
      </c>
      <c r="S40" s="40">
        <v>0</v>
      </c>
      <c r="T40" s="40">
        <v>0</v>
      </c>
      <c r="U40" s="40">
        <v>2</v>
      </c>
      <c r="V40" s="23"/>
      <c r="W40" s="23"/>
      <c r="X40" s="23"/>
    </row>
    <row r="41" spans="1:24">
      <c r="A41" s="40">
        <v>1</v>
      </c>
      <c r="B41" s="40">
        <v>6</v>
      </c>
      <c r="C41" s="40">
        <v>2</v>
      </c>
      <c r="D41" s="40">
        <f t="shared" si="1"/>
        <v>0</v>
      </c>
      <c r="E41" s="40">
        <f t="shared" si="2"/>
        <v>0</v>
      </c>
      <c r="F41" s="40">
        <f t="shared" si="3"/>
        <v>0</v>
      </c>
      <c r="G41" s="40">
        <f t="shared" si="4"/>
        <v>0</v>
      </c>
      <c r="H41" s="40">
        <f t="shared" si="5"/>
        <v>0</v>
      </c>
      <c r="I41" s="40">
        <f t="shared" si="6"/>
        <v>0</v>
      </c>
      <c r="J41" s="40">
        <f t="shared" si="7"/>
        <v>0</v>
      </c>
      <c r="K41" s="40">
        <f t="shared" si="8"/>
        <v>0</v>
      </c>
      <c r="L41" s="40">
        <f t="shared" si="9"/>
        <v>0</v>
      </c>
      <c r="M41" s="40">
        <v>1</v>
      </c>
      <c r="N41" s="40">
        <v>1</v>
      </c>
      <c r="O41" s="40">
        <v>1</v>
      </c>
      <c r="P41" s="40">
        <v>0</v>
      </c>
      <c r="Q41" s="40">
        <v>0</v>
      </c>
      <c r="R41" s="40">
        <v>0</v>
      </c>
      <c r="S41" s="40">
        <v>0</v>
      </c>
      <c r="T41" s="40">
        <v>0</v>
      </c>
      <c r="U41" s="40">
        <v>1</v>
      </c>
      <c r="V41" s="23"/>
      <c r="W41" s="23"/>
      <c r="X41" s="23"/>
    </row>
    <row r="42" spans="1:24">
      <c r="A42" s="40">
        <v>1</v>
      </c>
      <c r="B42" s="40">
        <v>6</v>
      </c>
      <c r="C42" s="40">
        <v>3</v>
      </c>
      <c r="D42" s="40">
        <f t="shared" si="1"/>
        <v>0</v>
      </c>
      <c r="E42" s="40">
        <f t="shared" si="2"/>
        <v>0</v>
      </c>
      <c r="F42" s="40">
        <f t="shared" si="3"/>
        <v>0</v>
      </c>
      <c r="G42" s="40">
        <f t="shared" si="4"/>
        <v>0</v>
      </c>
      <c r="H42" s="40">
        <f t="shared" si="5"/>
        <v>0</v>
      </c>
      <c r="I42" s="40">
        <f t="shared" si="6"/>
        <v>0</v>
      </c>
      <c r="J42" s="40">
        <f t="shared" si="7"/>
        <v>0</v>
      </c>
      <c r="K42" s="40">
        <f t="shared" si="8"/>
        <v>0</v>
      </c>
      <c r="L42" s="40">
        <f t="shared" si="9"/>
        <v>0</v>
      </c>
      <c r="M42" s="40">
        <v>1</v>
      </c>
      <c r="N42" s="40">
        <v>1</v>
      </c>
      <c r="O42" s="40">
        <v>0.91666666666666663</v>
      </c>
      <c r="P42" s="40">
        <v>0.5</v>
      </c>
      <c r="Q42" s="40">
        <v>0.125</v>
      </c>
      <c r="R42" s="40">
        <v>0</v>
      </c>
      <c r="S42" s="40">
        <v>0</v>
      </c>
      <c r="T42" s="40">
        <v>0</v>
      </c>
      <c r="U42" s="40">
        <v>24</v>
      </c>
      <c r="V42" s="23"/>
      <c r="W42" s="23"/>
      <c r="X42" s="23"/>
    </row>
    <row r="43" spans="1:24">
      <c r="A43" s="40">
        <v>1</v>
      </c>
      <c r="B43" s="40">
        <v>6</v>
      </c>
      <c r="C43" s="40">
        <v>4</v>
      </c>
      <c r="D43" s="40">
        <f t="shared" si="1"/>
        <v>0</v>
      </c>
      <c r="E43" s="40">
        <f t="shared" si="2"/>
        <v>0</v>
      </c>
      <c r="F43" s="40">
        <f t="shared" si="3"/>
        <v>0</v>
      </c>
      <c r="G43" s="40">
        <f t="shared" si="4"/>
        <v>0</v>
      </c>
      <c r="H43" s="40">
        <f t="shared" si="5"/>
        <v>0</v>
      </c>
      <c r="I43" s="40">
        <f t="shared" si="6"/>
        <v>0</v>
      </c>
      <c r="J43" s="40">
        <f t="shared" si="7"/>
        <v>0</v>
      </c>
      <c r="K43" s="40">
        <f t="shared" si="8"/>
        <v>0</v>
      </c>
      <c r="L43" s="40">
        <f t="shared" si="9"/>
        <v>0</v>
      </c>
      <c r="M43" s="40">
        <v>1</v>
      </c>
      <c r="N43" s="40">
        <v>1</v>
      </c>
      <c r="O43" s="40">
        <v>0.99082568807339455</v>
      </c>
      <c r="P43" s="40">
        <v>0.65137614678899081</v>
      </c>
      <c r="Q43" s="40">
        <v>0.23853211009174313</v>
      </c>
      <c r="R43" s="40">
        <v>6.4220183486238536E-2</v>
      </c>
      <c r="S43" s="40">
        <v>3.669724770642202E-2</v>
      </c>
      <c r="T43" s="40">
        <v>0</v>
      </c>
      <c r="U43" s="40">
        <v>109</v>
      </c>
      <c r="V43" s="23"/>
      <c r="W43" s="23"/>
      <c r="X43" s="23"/>
    </row>
    <row r="44" spans="1:24">
      <c r="A44" s="40">
        <v>1</v>
      </c>
      <c r="B44" s="40">
        <v>6</v>
      </c>
      <c r="C44" s="40">
        <v>5</v>
      </c>
      <c r="D44" s="40">
        <f t="shared" si="1"/>
        <v>0</v>
      </c>
      <c r="E44" s="40">
        <f t="shared" si="2"/>
        <v>0</v>
      </c>
      <c r="F44" s="40">
        <f t="shared" si="3"/>
        <v>0</v>
      </c>
      <c r="G44" s="40">
        <f t="shared" si="4"/>
        <v>0</v>
      </c>
      <c r="H44" s="40">
        <f t="shared" si="5"/>
        <v>0</v>
      </c>
      <c r="I44" s="40">
        <f t="shared" si="6"/>
        <v>0</v>
      </c>
      <c r="J44" s="40">
        <f t="shared" si="7"/>
        <v>0</v>
      </c>
      <c r="K44" s="40">
        <f t="shared" si="8"/>
        <v>0</v>
      </c>
      <c r="L44" s="40">
        <f t="shared" si="9"/>
        <v>0</v>
      </c>
      <c r="M44" s="40">
        <v>1</v>
      </c>
      <c r="N44" s="40">
        <v>1</v>
      </c>
      <c r="O44" s="40">
        <v>1</v>
      </c>
      <c r="P44" s="40">
        <v>0.7890625</v>
      </c>
      <c r="Q44" s="40">
        <v>0.40625</v>
      </c>
      <c r="R44" s="40">
        <v>0.2265625</v>
      </c>
      <c r="S44" s="40">
        <v>8.59375E-2</v>
      </c>
      <c r="T44" s="40">
        <v>2.34375E-2</v>
      </c>
      <c r="U44" s="40">
        <v>128</v>
      </c>
      <c r="V44" s="23"/>
      <c r="W44" s="23"/>
      <c r="X44" s="23"/>
    </row>
    <row r="45" spans="1:24">
      <c r="A45" s="40">
        <v>1</v>
      </c>
      <c r="B45" s="40">
        <v>6</v>
      </c>
      <c r="C45" s="40">
        <v>6</v>
      </c>
      <c r="D45" s="40">
        <f t="shared" si="1"/>
        <v>0</v>
      </c>
      <c r="E45" s="40">
        <f t="shared" si="2"/>
        <v>0</v>
      </c>
      <c r="F45" s="40">
        <f t="shared" si="3"/>
        <v>0</v>
      </c>
      <c r="G45" s="40">
        <f t="shared" si="4"/>
        <v>0</v>
      </c>
      <c r="H45" s="40">
        <f t="shared" si="5"/>
        <v>0</v>
      </c>
      <c r="I45" s="40">
        <f t="shared" si="6"/>
        <v>0</v>
      </c>
      <c r="J45" s="40">
        <f t="shared" si="7"/>
        <v>0</v>
      </c>
      <c r="K45" s="40">
        <f t="shared" si="8"/>
        <v>0</v>
      </c>
      <c r="L45" s="40">
        <f t="shared" si="9"/>
        <v>0</v>
      </c>
      <c r="M45" s="40">
        <v>1</v>
      </c>
      <c r="N45" s="40">
        <v>1</v>
      </c>
      <c r="O45" s="40">
        <v>0.98888888888888893</v>
      </c>
      <c r="P45" s="40">
        <v>0.72222222222222221</v>
      </c>
      <c r="Q45" s="40">
        <v>0.32222222222222224</v>
      </c>
      <c r="R45" s="40">
        <v>0.13333333333333333</v>
      </c>
      <c r="S45" s="40">
        <v>6.6666666666666666E-2</v>
      </c>
      <c r="T45" s="40">
        <v>2.2222222222222223E-2</v>
      </c>
      <c r="U45" s="40">
        <v>90</v>
      </c>
      <c r="V45" s="23"/>
      <c r="W45" s="23"/>
      <c r="X45" s="23"/>
    </row>
    <row r="46" spans="1:24">
      <c r="A46" s="40">
        <v>1</v>
      </c>
      <c r="B46" s="40">
        <v>6</v>
      </c>
      <c r="C46" s="40">
        <v>7</v>
      </c>
      <c r="D46" s="40">
        <f t="shared" si="1"/>
        <v>0</v>
      </c>
      <c r="E46" s="40">
        <f t="shared" si="2"/>
        <v>0</v>
      </c>
      <c r="F46" s="40">
        <f t="shared" si="3"/>
        <v>0</v>
      </c>
      <c r="G46" s="40">
        <f t="shared" si="4"/>
        <v>0</v>
      </c>
      <c r="H46" s="40">
        <f t="shared" si="5"/>
        <v>0</v>
      </c>
      <c r="I46" s="40">
        <f t="shared" si="6"/>
        <v>0</v>
      </c>
      <c r="J46" s="40">
        <f t="shared" si="7"/>
        <v>0</v>
      </c>
      <c r="K46" s="40">
        <f t="shared" si="8"/>
        <v>0</v>
      </c>
      <c r="L46" s="40">
        <f t="shared" si="9"/>
        <v>0</v>
      </c>
      <c r="M46" s="40">
        <v>1</v>
      </c>
      <c r="N46" s="40">
        <v>1</v>
      </c>
      <c r="O46" s="40">
        <v>0.93442622950819676</v>
      </c>
      <c r="P46" s="40">
        <v>0.77049180327868849</v>
      </c>
      <c r="Q46" s="40">
        <v>0.52459016393442626</v>
      </c>
      <c r="R46" s="40">
        <v>0.32786885245901637</v>
      </c>
      <c r="S46" s="40">
        <v>0.11475409836065574</v>
      </c>
      <c r="T46" s="40">
        <v>9.8360655737704916E-2</v>
      </c>
      <c r="U46" s="40">
        <v>61</v>
      </c>
      <c r="V46" s="23"/>
      <c r="W46" s="23"/>
      <c r="X46" s="23"/>
    </row>
    <row r="47" spans="1:24">
      <c r="A47" s="40">
        <v>1</v>
      </c>
      <c r="B47" s="40">
        <v>6</v>
      </c>
      <c r="C47" s="40">
        <v>8</v>
      </c>
      <c r="D47" s="40">
        <f t="shared" si="1"/>
        <v>0</v>
      </c>
      <c r="E47" s="40">
        <f t="shared" si="2"/>
        <v>0</v>
      </c>
      <c r="F47" s="40">
        <f t="shared" si="3"/>
        <v>0</v>
      </c>
      <c r="G47" s="40">
        <f t="shared" si="4"/>
        <v>0</v>
      </c>
      <c r="H47" s="40">
        <f t="shared" si="5"/>
        <v>0</v>
      </c>
      <c r="I47" s="40">
        <f t="shared" si="6"/>
        <v>0</v>
      </c>
      <c r="J47" s="40">
        <f t="shared" si="7"/>
        <v>0</v>
      </c>
      <c r="K47" s="40">
        <f t="shared" si="8"/>
        <v>0</v>
      </c>
      <c r="L47" s="40">
        <f t="shared" si="9"/>
        <v>0</v>
      </c>
      <c r="M47" s="40">
        <v>1</v>
      </c>
      <c r="N47" s="40">
        <v>1</v>
      </c>
      <c r="O47" s="40">
        <v>1</v>
      </c>
      <c r="P47" s="40">
        <v>0.76923076923076927</v>
      </c>
      <c r="Q47" s="40">
        <v>0.69230769230769229</v>
      </c>
      <c r="R47" s="40">
        <v>0.53846153846153844</v>
      </c>
      <c r="S47" s="40">
        <v>0.30769230769230771</v>
      </c>
      <c r="T47" s="40">
        <v>0.15384615384615385</v>
      </c>
      <c r="U47" s="40">
        <v>13</v>
      </c>
      <c r="V47" s="23"/>
      <c r="W47" s="23"/>
      <c r="X47" s="23"/>
    </row>
    <row r="48" spans="1:24">
      <c r="A48" s="40">
        <v>1</v>
      </c>
      <c r="B48" s="40">
        <v>6</v>
      </c>
      <c r="C48" s="40">
        <v>9</v>
      </c>
      <c r="D48" s="40">
        <f t="shared" si="1"/>
        <v>0</v>
      </c>
      <c r="E48" s="40">
        <f t="shared" si="2"/>
        <v>0</v>
      </c>
      <c r="F48" s="40">
        <f t="shared" si="3"/>
        <v>0</v>
      </c>
      <c r="G48" s="40">
        <f t="shared" si="4"/>
        <v>0</v>
      </c>
      <c r="H48" s="40">
        <f t="shared" si="5"/>
        <v>0</v>
      </c>
      <c r="I48" s="40">
        <f t="shared" si="6"/>
        <v>0</v>
      </c>
      <c r="J48" s="40">
        <f t="shared" si="7"/>
        <v>0</v>
      </c>
      <c r="K48" s="40">
        <f t="shared" si="8"/>
        <v>0</v>
      </c>
      <c r="L48" s="40">
        <f t="shared" si="9"/>
        <v>0</v>
      </c>
      <c r="M48" s="40">
        <v>1</v>
      </c>
      <c r="N48" s="40">
        <v>1</v>
      </c>
      <c r="O48" s="40">
        <v>0.88888888888888884</v>
      </c>
      <c r="P48" s="40">
        <v>0.77777777777777779</v>
      </c>
      <c r="Q48" s="40">
        <v>0.55555555555555558</v>
      </c>
      <c r="R48" s="40">
        <v>0.44444444444444442</v>
      </c>
      <c r="S48" s="40">
        <v>0.33333333333333331</v>
      </c>
      <c r="T48" s="40">
        <v>0.33333333333333331</v>
      </c>
      <c r="U48" s="40">
        <v>9</v>
      </c>
      <c r="V48" s="23"/>
      <c r="W48" s="23"/>
      <c r="X48" s="23"/>
    </row>
    <row r="49" spans="1:24">
      <c r="A49" s="40">
        <v>1</v>
      </c>
      <c r="B49" s="40">
        <v>6</v>
      </c>
      <c r="C49" s="40">
        <v>10</v>
      </c>
      <c r="D49" s="40">
        <f t="shared" si="1"/>
        <v>0</v>
      </c>
      <c r="E49" s="40">
        <f t="shared" si="2"/>
        <v>0</v>
      </c>
      <c r="F49" s="40">
        <f t="shared" si="3"/>
        <v>0</v>
      </c>
      <c r="G49" s="40">
        <f t="shared" si="4"/>
        <v>0</v>
      </c>
      <c r="H49" s="40">
        <f t="shared" si="5"/>
        <v>0</v>
      </c>
      <c r="I49" s="40">
        <f t="shared" si="6"/>
        <v>0</v>
      </c>
      <c r="J49" s="40">
        <f t="shared" si="7"/>
        <v>0</v>
      </c>
      <c r="K49" s="40">
        <f t="shared" si="8"/>
        <v>0</v>
      </c>
      <c r="L49" s="40">
        <f t="shared" si="9"/>
        <v>0</v>
      </c>
      <c r="M49" s="40">
        <v>1</v>
      </c>
      <c r="N49" s="40">
        <v>1</v>
      </c>
      <c r="O49" s="40">
        <v>1</v>
      </c>
      <c r="P49" s="40">
        <v>1</v>
      </c>
      <c r="Q49" s="40">
        <v>1</v>
      </c>
      <c r="R49" s="40">
        <v>0</v>
      </c>
      <c r="S49" s="40">
        <v>0</v>
      </c>
      <c r="T49" s="40">
        <v>0</v>
      </c>
      <c r="U49" s="40">
        <v>1</v>
      </c>
      <c r="V49" s="23"/>
      <c r="W49" s="23"/>
      <c r="X49" s="23"/>
    </row>
    <row r="50" spans="1:24">
      <c r="A50" s="40">
        <v>1</v>
      </c>
      <c r="B50" s="40">
        <v>6</v>
      </c>
      <c r="C50" s="40">
        <v>11</v>
      </c>
      <c r="D50" s="40">
        <f t="shared" si="1"/>
        <v>0</v>
      </c>
      <c r="E50" s="40">
        <f t="shared" si="2"/>
        <v>0</v>
      </c>
      <c r="F50" s="40">
        <f t="shared" si="3"/>
        <v>0</v>
      </c>
      <c r="G50" s="40">
        <f t="shared" si="4"/>
        <v>0</v>
      </c>
      <c r="H50" s="40">
        <f t="shared" si="5"/>
        <v>0</v>
      </c>
      <c r="I50" s="40">
        <f t="shared" si="6"/>
        <v>0</v>
      </c>
      <c r="J50" s="40">
        <f t="shared" si="7"/>
        <v>0</v>
      </c>
      <c r="K50" s="40">
        <f t="shared" si="8"/>
        <v>0</v>
      </c>
      <c r="L50" s="40">
        <f t="shared" si="9"/>
        <v>0</v>
      </c>
      <c r="M50" s="40">
        <v>1</v>
      </c>
      <c r="N50" s="40">
        <v>1</v>
      </c>
      <c r="O50" s="40">
        <v>1</v>
      </c>
      <c r="P50" s="40">
        <v>1</v>
      </c>
      <c r="Q50" s="40">
        <v>1</v>
      </c>
      <c r="R50" s="40">
        <v>1</v>
      </c>
      <c r="S50" s="40">
        <v>0</v>
      </c>
      <c r="T50" s="40">
        <v>0</v>
      </c>
      <c r="U50" s="40">
        <v>1</v>
      </c>
      <c r="V50" s="23"/>
      <c r="W50" s="23"/>
      <c r="X50" s="23"/>
    </row>
    <row r="51" spans="1:24">
      <c r="A51" s="40">
        <v>1</v>
      </c>
      <c r="B51" s="40">
        <v>7</v>
      </c>
      <c r="C51" s="40">
        <v>2</v>
      </c>
      <c r="D51" s="40">
        <f t="shared" si="1"/>
        <v>0</v>
      </c>
      <c r="E51" s="40">
        <f t="shared" si="2"/>
        <v>0</v>
      </c>
      <c r="F51" s="40">
        <f t="shared" si="3"/>
        <v>0</v>
      </c>
      <c r="G51" s="40">
        <f t="shared" si="4"/>
        <v>0</v>
      </c>
      <c r="H51" s="40">
        <f t="shared" si="5"/>
        <v>0</v>
      </c>
      <c r="I51" s="40">
        <f t="shared" si="6"/>
        <v>0</v>
      </c>
      <c r="J51" s="40">
        <f t="shared" si="7"/>
        <v>0</v>
      </c>
      <c r="K51" s="40">
        <f t="shared" si="8"/>
        <v>0</v>
      </c>
      <c r="L51" s="40">
        <f t="shared" si="9"/>
        <v>0</v>
      </c>
      <c r="M51" s="40">
        <v>1</v>
      </c>
      <c r="N51" s="40">
        <v>1</v>
      </c>
      <c r="O51" s="40">
        <v>1</v>
      </c>
      <c r="P51" s="40">
        <v>0</v>
      </c>
      <c r="Q51" s="40">
        <v>0</v>
      </c>
      <c r="R51" s="40">
        <v>0</v>
      </c>
      <c r="S51" s="40">
        <v>0</v>
      </c>
      <c r="T51" s="40">
        <v>0</v>
      </c>
      <c r="U51" s="40">
        <v>1</v>
      </c>
      <c r="V51" s="23"/>
      <c r="W51" s="23"/>
      <c r="X51" s="23"/>
    </row>
    <row r="52" spans="1:24">
      <c r="A52" s="40">
        <v>1</v>
      </c>
      <c r="B52" s="40">
        <v>7</v>
      </c>
      <c r="C52" s="40">
        <v>3</v>
      </c>
      <c r="D52" s="40">
        <f t="shared" si="1"/>
        <v>0</v>
      </c>
      <c r="E52" s="40">
        <f t="shared" si="2"/>
        <v>0</v>
      </c>
      <c r="F52" s="40">
        <f t="shared" si="3"/>
        <v>0</v>
      </c>
      <c r="G52" s="40">
        <f t="shared" si="4"/>
        <v>0</v>
      </c>
      <c r="H52" s="40">
        <f t="shared" si="5"/>
        <v>0</v>
      </c>
      <c r="I52" s="40">
        <f t="shared" si="6"/>
        <v>0</v>
      </c>
      <c r="J52" s="40">
        <f t="shared" si="7"/>
        <v>0</v>
      </c>
      <c r="K52" s="40">
        <f t="shared" si="8"/>
        <v>0</v>
      </c>
      <c r="L52" s="40">
        <f t="shared" si="9"/>
        <v>0</v>
      </c>
      <c r="M52" s="40">
        <v>1</v>
      </c>
      <c r="N52" s="40">
        <v>1</v>
      </c>
      <c r="O52" s="40">
        <v>1</v>
      </c>
      <c r="P52" s="40">
        <v>0.83333333333333337</v>
      </c>
      <c r="Q52" s="40">
        <v>0.16666666666666666</v>
      </c>
      <c r="R52" s="40">
        <v>0</v>
      </c>
      <c r="S52" s="40">
        <v>0</v>
      </c>
      <c r="T52" s="40">
        <v>0</v>
      </c>
      <c r="U52" s="40">
        <v>6</v>
      </c>
      <c r="V52" s="23"/>
      <c r="W52" s="23"/>
      <c r="X52" s="23"/>
    </row>
    <row r="53" spans="1:24">
      <c r="A53" s="40">
        <v>1</v>
      </c>
      <c r="B53" s="40">
        <v>7</v>
      </c>
      <c r="C53" s="40">
        <v>4</v>
      </c>
      <c r="D53" s="40">
        <f t="shared" si="1"/>
        <v>0</v>
      </c>
      <c r="E53" s="40">
        <f t="shared" si="2"/>
        <v>0</v>
      </c>
      <c r="F53" s="40">
        <f t="shared" si="3"/>
        <v>0</v>
      </c>
      <c r="G53" s="40">
        <f t="shared" si="4"/>
        <v>0</v>
      </c>
      <c r="H53" s="40">
        <f t="shared" si="5"/>
        <v>0</v>
      </c>
      <c r="I53" s="40">
        <f t="shared" si="6"/>
        <v>0</v>
      </c>
      <c r="J53" s="40">
        <f t="shared" si="7"/>
        <v>0</v>
      </c>
      <c r="K53" s="40">
        <f t="shared" si="8"/>
        <v>0</v>
      </c>
      <c r="L53" s="40">
        <f t="shared" si="9"/>
        <v>0</v>
      </c>
      <c r="M53" s="40">
        <v>1</v>
      </c>
      <c r="N53" s="40">
        <v>1</v>
      </c>
      <c r="O53" s="40">
        <v>1</v>
      </c>
      <c r="P53" s="40">
        <v>0.79069767441860461</v>
      </c>
      <c r="Q53" s="40">
        <v>0.51162790697674421</v>
      </c>
      <c r="R53" s="40">
        <v>0.20930232558139536</v>
      </c>
      <c r="S53" s="40">
        <v>4.6511627906976744E-2</v>
      </c>
      <c r="T53" s="40">
        <v>0</v>
      </c>
      <c r="U53" s="40">
        <v>43</v>
      </c>
      <c r="V53" s="23"/>
      <c r="W53" s="23"/>
      <c r="X53" s="23"/>
    </row>
    <row r="54" spans="1:24">
      <c r="A54" s="40">
        <v>1</v>
      </c>
      <c r="B54" s="40">
        <v>7</v>
      </c>
      <c r="C54" s="40">
        <v>5</v>
      </c>
      <c r="D54" s="40">
        <f t="shared" si="1"/>
        <v>0</v>
      </c>
      <c r="E54" s="40">
        <f t="shared" si="2"/>
        <v>0</v>
      </c>
      <c r="F54" s="40">
        <f t="shared" si="3"/>
        <v>0</v>
      </c>
      <c r="G54" s="40">
        <f t="shared" si="4"/>
        <v>0</v>
      </c>
      <c r="H54" s="40">
        <f t="shared" si="5"/>
        <v>0</v>
      </c>
      <c r="I54" s="40">
        <f t="shared" si="6"/>
        <v>0</v>
      </c>
      <c r="J54" s="40">
        <f t="shared" si="7"/>
        <v>0</v>
      </c>
      <c r="K54" s="40">
        <f t="shared" si="8"/>
        <v>0</v>
      </c>
      <c r="L54" s="40">
        <f t="shared" si="9"/>
        <v>0</v>
      </c>
      <c r="M54" s="40">
        <v>1</v>
      </c>
      <c r="N54" s="40">
        <v>1</v>
      </c>
      <c r="O54" s="40">
        <v>0.98863636363636365</v>
      </c>
      <c r="P54" s="40">
        <v>0.90909090909090906</v>
      </c>
      <c r="Q54" s="40">
        <v>0.56818181818181823</v>
      </c>
      <c r="R54" s="40">
        <v>0.23863636363636365</v>
      </c>
      <c r="S54" s="40">
        <v>5.6818181818181816E-2</v>
      </c>
      <c r="T54" s="40">
        <v>3.4090909090909088E-2</v>
      </c>
      <c r="U54" s="40">
        <v>88</v>
      </c>
      <c r="V54" s="23"/>
      <c r="W54" s="23"/>
      <c r="X54" s="23"/>
    </row>
    <row r="55" spans="1:24">
      <c r="A55" s="40">
        <v>1</v>
      </c>
      <c r="B55" s="40">
        <v>7</v>
      </c>
      <c r="C55" s="40">
        <v>6</v>
      </c>
      <c r="D55" s="40">
        <f t="shared" si="1"/>
        <v>0</v>
      </c>
      <c r="E55" s="40">
        <f t="shared" si="2"/>
        <v>0</v>
      </c>
      <c r="F55" s="40">
        <f t="shared" si="3"/>
        <v>0</v>
      </c>
      <c r="G55" s="40">
        <f t="shared" si="4"/>
        <v>0</v>
      </c>
      <c r="H55" s="40">
        <f t="shared" si="5"/>
        <v>0</v>
      </c>
      <c r="I55" s="40">
        <f t="shared" si="6"/>
        <v>0</v>
      </c>
      <c r="J55" s="40">
        <f t="shared" si="7"/>
        <v>0</v>
      </c>
      <c r="K55" s="40">
        <f t="shared" si="8"/>
        <v>0</v>
      </c>
      <c r="L55" s="40">
        <f t="shared" si="9"/>
        <v>0</v>
      </c>
      <c r="M55" s="40">
        <v>1</v>
      </c>
      <c r="N55" s="40">
        <v>1</v>
      </c>
      <c r="O55" s="40">
        <v>1</v>
      </c>
      <c r="P55" s="40">
        <v>0.92105263157894735</v>
      </c>
      <c r="Q55" s="40">
        <v>0.59210526315789469</v>
      </c>
      <c r="R55" s="40">
        <v>0.34210526315789475</v>
      </c>
      <c r="S55" s="40">
        <v>0.13157894736842105</v>
      </c>
      <c r="T55" s="40">
        <v>0.10526315789473684</v>
      </c>
      <c r="U55" s="40">
        <v>76</v>
      </c>
      <c r="V55" s="23"/>
      <c r="W55" s="23"/>
      <c r="X55" s="23"/>
    </row>
    <row r="56" spans="1:24">
      <c r="A56" s="40">
        <v>1</v>
      </c>
      <c r="B56" s="40">
        <v>7</v>
      </c>
      <c r="C56" s="40">
        <v>7</v>
      </c>
      <c r="D56" s="40">
        <f t="shared" si="1"/>
        <v>0</v>
      </c>
      <c r="E56" s="40">
        <f t="shared" si="2"/>
        <v>0</v>
      </c>
      <c r="F56" s="40">
        <f t="shared" si="3"/>
        <v>0</v>
      </c>
      <c r="G56" s="40">
        <f t="shared" si="4"/>
        <v>0</v>
      </c>
      <c r="H56" s="40">
        <f t="shared" si="5"/>
        <v>0</v>
      </c>
      <c r="I56" s="40">
        <f t="shared" si="6"/>
        <v>0</v>
      </c>
      <c r="J56" s="40">
        <f t="shared" si="7"/>
        <v>0</v>
      </c>
      <c r="K56" s="40">
        <f t="shared" si="8"/>
        <v>0</v>
      </c>
      <c r="L56" s="40">
        <f t="shared" si="9"/>
        <v>0</v>
      </c>
      <c r="M56" s="40">
        <v>1</v>
      </c>
      <c r="N56" s="40">
        <v>0.98461538461538467</v>
      </c>
      <c r="O56" s="40">
        <v>0.98461538461538467</v>
      </c>
      <c r="P56" s="40">
        <v>0.9538461538461539</v>
      </c>
      <c r="Q56" s="40">
        <v>0.7846153846153846</v>
      </c>
      <c r="R56" s="40">
        <v>0.50769230769230766</v>
      </c>
      <c r="S56" s="40">
        <v>0.23076923076923078</v>
      </c>
      <c r="T56" s="40">
        <v>0.15384615384615385</v>
      </c>
      <c r="U56" s="40">
        <v>65</v>
      </c>
      <c r="V56" s="23"/>
      <c r="W56" s="23"/>
      <c r="X56" s="23"/>
    </row>
    <row r="57" spans="1:24">
      <c r="A57" s="40">
        <v>1</v>
      </c>
      <c r="B57" s="40">
        <v>7</v>
      </c>
      <c r="C57" s="40">
        <v>8</v>
      </c>
      <c r="D57" s="40">
        <f t="shared" si="1"/>
        <v>0</v>
      </c>
      <c r="E57" s="40">
        <f t="shared" si="2"/>
        <v>0</v>
      </c>
      <c r="F57" s="40">
        <f t="shared" si="3"/>
        <v>0</v>
      </c>
      <c r="G57" s="40">
        <f t="shared" si="4"/>
        <v>0</v>
      </c>
      <c r="H57" s="40">
        <f t="shared" si="5"/>
        <v>0</v>
      </c>
      <c r="I57" s="40">
        <f t="shared" si="6"/>
        <v>0</v>
      </c>
      <c r="J57" s="40">
        <f t="shared" si="7"/>
        <v>0</v>
      </c>
      <c r="K57" s="40">
        <f t="shared" si="8"/>
        <v>0</v>
      </c>
      <c r="L57" s="40">
        <f t="shared" si="9"/>
        <v>0</v>
      </c>
      <c r="M57" s="40">
        <v>1</v>
      </c>
      <c r="N57" s="40">
        <v>1</v>
      </c>
      <c r="O57" s="40">
        <v>1</v>
      </c>
      <c r="P57" s="40">
        <v>0.82608695652173914</v>
      </c>
      <c r="Q57" s="40">
        <v>0.56521739130434778</v>
      </c>
      <c r="R57" s="40">
        <v>0.39130434782608697</v>
      </c>
      <c r="S57" s="40">
        <v>0.2608695652173913</v>
      </c>
      <c r="T57" s="40">
        <v>0.21739130434782608</v>
      </c>
      <c r="U57" s="40">
        <v>23</v>
      </c>
      <c r="V57" s="23"/>
      <c r="W57" s="23"/>
      <c r="X57" s="23"/>
    </row>
    <row r="58" spans="1:24">
      <c r="A58" s="40">
        <v>1</v>
      </c>
      <c r="B58" s="40">
        <v>7</v>
      </c>
      <c r="C58" s="40">
        <v>9</v>
      </c>
      <c r="D58" s="40">
        <f t="shared" si="1"/>
        <v>0</v>
      </c>
      <c r="E58" s="40">
        <f t="shared" si="2"/>
        <v>0</v>
      </c>
      <c r="F58" s="40">
        <f t="shared" si="3"/>
        <v>0</v>
      </c>
      <c r="G58" s="40">
        <f t="shared" si="4"/>
        <v>0</v>
      </c>
      <c r="H58" s="40">
        <f t="shared" si="5"/>
        <v>0</v>
      </c>
      <c r="I58" s="40">
        <f t="shared" si="6"/>
        <v>0</v>
      </c>
      <c r="J58" s="40">
        <f t="shared" si="7"/>
        <v>0</v>
      </c>
      <c r="K58" s="40">
        <f t="shared" si="8"/>
        <v>0</v>
      </c>
      <c r="L58" s="40">
        <f t="shared" si="9"/>
        <v>0</v>
      </c>
      <c r="M58" s="40">
        <v>1</v>
      </c>
      <c r="N58" s="40">
        <v>1</v>
      </c>
      <c r="O58" s="40">
        <v>1</v>
      </c>
      <c r="P58" s="40">
        <v>0.8</v>
      </c>
      <c r="Q58" s="40">
        <v>0.8</v>
      </c>
      <c r="R58" s="40">
        <v>0.6</v>
      </c>
      <c r="S58" s="40">
        <v>0</v>
      </c>
      <c r="T58" s="40">
        <v>0</v>
      </c>
      <c r="U58" s="40">
        <v>5</v>
      </c>
      <c r="V58" s="23"/>
      <c r="W58" s="23"/>
      <c r="X58" s="23"/>
    </row>
    <row r="59" spans="1:24">
      <c r="A59" s="40">
        <v>1</v>
      </c>
      <c r="B59" s="40">
        <v>7</v>
      </c>
      <c r="C59" s="40">
        <v>10</v>
      </c>
      <c r="D59" s="40">
        <f t="shared" si="1"/>
        <v>0</v>
      </c>
      <c r="E59" s="40">
        <f t="shared" si="2"/>
        <v>0</v>
      </c>
      <c r="F59" s="40">
        <f t="shared" si="3"/>
        <v>0</v>
      </c>
      <c r="G59" s="40">
        <f t="shared" si="4"/>
        <v>0</v>
      </c>
      <c r="H59" s="40">
        <f t="shared" si="5"/>
        <v>0</v>
      </c>
      <c r="I59" s="40">
        <f t="shared" si="6"/>
        <v>0</v>
      </c>
      <c r="J59" s="40">
        <f t="shared" si="7"/>
        <v>0</v>
      </c>
      <c r="K59" s="40">
        <f t="shared" si="8"/>
        <v>0</v>
      </c>
      <c r="L59" s="40">
        <f t="shared" si="9"/>
        <v>0</v>
      </c>
      <c r="M59" s="40">
        <v>1</v>
      </c>
      <c r="N59" s="40">
        <v>1</v>
      </c>
      <c r="O59" s="40">
        <v>1</v>
      </c>
      <c r="P59" s="40">
        <v>1</v>
      </c>
      <c r="Q59" s="40">
        <v>1</v>
      </c>
      <c r="R59" s="40">
        <v>0</v>
      </c>
      <c r="S59" s="40">
        <v>0</v>
      </c>
      <c r="T59" s="40">
        <v>0</v>
      </c>
      <c r="U59" s="40">
        <v>2</v>
      </c>
      <c r="V59" s="23"/>
      <c r="W59" s="23"/>
      <c r="X59" s="23"/>
    </row>
    <row r="60" spans="1:24">
      <c r="A60" s="40">
        <v>1</v>
      </c>
      <c r="B60" s="40">
        <v>7</v>
      </c>
      <c r="C60" s="40">
        <v>11</v>
      </c>
      <c r="D60" s="40">
        <f t="shared" si="1"/>
        <v>0</v>
      </c>
      <c r="E60" s="40">
        <f t="shared" si="2"/>
        <v>0</v>
      </c>
      <c r="F60" s="40">
        <f t="shared" si="3"/>
        <v>0</v>
      </c>
      <c r="G60" s="40">
        <f t="shared" si="4"/>
        <v>0</v>
      </c>
      <c r="H60" s="40">
        <f t="shared" si="5"/>
        <v>0</v>
      </c>
      <c r="I60" s="40">
        <f t="shared" si="6"/>
        <v>0</v>
      </c>
      <c r="J60" s="40">
        <f t="shared" si="7"/>
        <v>0</v>
      </c>
      <c r="K60" s="40">
        <f t="shared" si="8"/>
        <v>0</v>
      </c>
      <c r="L60" s="40">
        <f t="shared" si="9"/>
        <v>0</v>
      </c>
      <c r="M60" s="40">
        <v>1</v>
      </c>
      <c r="N60" s="40">
        <v>1</v>
      </c>
      <c r="O60" s="40">
        <v>1</v>
      </c>
      <c r="P60" s="40">
        <v>1</v>
      </c>
      <c r="Q60" s="40">
        <v>1</v>
      </c>
      <c r="R60" s="40">
        <v>0</v>
      </c>
      <c r="S60" s="40">
        <v>0</v>
      </c>
      <c r="T60" s="40">
        <v>0</v>
      </c>
      <c r="U60" s="40">
        <v>1</v>
      </c>
      <c r="V60" s="23"/>
      <c r="W60" s="23"/>
      <c r="X60" s="23"/>
    </row>
    <row r="61" spans="1:24">
      <c r="A61" s="40">
        <v>1</v>
      </c>
      <c r="B61" s="40">
        <v>7</v>
      </c>
      <c r="C61" s="40">
        <v>12</v>
      </c>
      <c r="D61" s="40">
        <f t="shared" si="1"/>
        <v>0</v>
      </c>
      <c r="E61" s="40">
        <f t="shared" si="2"/>
        <v>0</v>
      </c>
      <c r="F61" s="40">
        <f t="shared" si="3"/>
        <v>0</v>
      </c>
      <c r="G61" s="40">
        <f t="shared" si="4"/>
        <v>0</v>
      </c>
      <c r="H61" s="40">
        <f t="shared" si="5"/>
        <v>0</v>
      </c>
      <c r="I61" s="40">
        <f t="shared" si="6"/>
        <v>0</v>
      </c>
      <c r="J61" s="40">
        <f t="shared" si="7"/>
        <v>0</v>
      </c>
      <c r="K61" s="40">
        <f t="shared" si="8"/>
        <v>0</v>
      </c>
      <c r="L61" s="40">
        <f t="shared" si="9"/>
        <v>0</v>
      </c>
      <c r="M61" s="40">
        <v>1</v>
      </c>
      <c r="N61" s="40">
        <v>1</v>
      </c>
      <c r="O61" s="40">
        <v>1</v>
      </c>
      <c r="P61" s="40">
        <v>0</v>
      </c>
      <c r="Q61" s="40">
        <v>0</v>
      </c>
      <c r="R61" s="40">
        <v>0</v>
      </c>
      <c r="S61" s="40">
        <v>0</v>
      </c>
      <c r="T61" s="40">
        <v>0</v>
      </c>
      <c r="U61" s="40">
        <v>1</v>
      </c>
      <c r="V61" s="23"/>
      <c r="W61" s="23"/>
      <c r="X61" s="23"/>
    </row>
    <row r="62" spans="1:24">
      <c r="A62" s="40">
        <v>1</v>
      </c>
      <c r="B62" s="40">
        <v>8</v>
      </c>
      <c r="C62" s="40">
        <v>3</v>
      </c>
      <c r="D62" s="40">
        <f t="shared" si="1"/>
        <v>0</v>
      </c>
      <c r="E62" s="40">
        <f t="shared" si="2"/>
        <v>0</v>
      </c>
      <c r="F62" s="40">
        <f t="shared" si="3"/>
        <v>0</v>
      </c>
      <c r="G62" s="40">
        <f t="shared" si="4"/>
        <v>0</v>
      </c>
      <c r="H62" s="40">
        <f t="shared" si="5"/>
        <v>0</v>
      </c>
      <c r="I62" s="40">
        <f t="shared" si="6"/>
        <v>0</v>
      </c>
      <c r="J62" s="40">
        <f t="shared" si="7"/>
        <v>0</v>
      </c>
      <c r="K62" s="40">
        <f t="shared" si="8"/>
        <v>0</v>
      </c>
      <c r="L62" s="40">
        <f t="shared" si="9"/>
        <v>0</v>
      </c>
      <c r="M62" s="40">
        <v>1</v>
      </c>
      <c r="N62" s="40">
        <v>1</v>
      </c>
      <c r="O62" s="40">
        <v>1</v>
      </c>
      <c r="P62" s="40">
        <v>1</v>
      </c>
      <c r="Q62" s="40">
        <v>1</v>
      </c>
      <c r="R62" s="40">
        <v>0.5</v>
      </c>
      <c r="S62" s="40">
        <v>0</v>
      </c>
      <c r="T62" s="40">
        <v>0</v>
      </c>
      <c r="U62" s="40">
        <v>2</v>
      </c>
      <c r="V62" s="23"/>
      <c r="W62" s="23"/>
      <c r="X62" s="23"/>
    </row>
    <row r="63" spans="1:24">
      <c r="A63" s="40">
        <v>1</v>
      </c>
      <c r="B63" s="40">
        <v>8</v>
      </c>
      <c r="C63" s="40">
        <v>4</v>
      </c>
      <c r="D63" s="40">
        <f t="shared" si="1"/>
        <v>0</v>
      </c>
      <c r="E63" s="40">
        <f t="shared" si="2"/>
        <v>0</v>
      </c>
      <c r="F63" s="40">
        <f t="shared" si="3"/>
        <v>0</v>
      </c>
      <c r="G63" s="40">
        <f t="shared" si="4"/>
        <v>0</v>
      </c>
      <c r="H63" s="40">
        <f t="shared" si="5"/>
        <v>0</v>
      </c>
      <c r="I63" s="40">
        <f t="shared" si="6"/>
        <v>0</v>
      </c>
      <c r="J63" s="40">
        <f t="shared" si="7"/>
        <v>0</v>
      </c>
      <c r="K63" s="40">
        <f t="shared" si="8"/>
        <v>0</v>
      </c>
      <c r="L63" s="40">
        <f t="shared" si="9"/>
        <v>0</v>
      </c>
      <c r="M63" s="40">
        <v>1</v>
      </c>
      <c r="N63" s="40">
        <v>1</v>
      </c>
      <c r="O63" s="40">
        <v>1</v>
      </c>
      <c r="P63" s="40">
        <v>1</v>
      </c>
      <c r="Q63" s="40">
        <v>0.60869565217391308</v>
      </c>
      <c r="R63" s="40">
        <v>0.34782608695652173</v>
      </c>
      <c r="S63" s="40">
        <v>0.2608695652173913</v>
      </c>
      <c r="T63" s="40">
        <v>0.21739130434782608</v>
      </c>
      <c r="U63" s="40">
        <v>23</v>
      </c>
    </row>
    <row r="64" spans="1:24">
      <c r="A64" s="40">
        <v>1</v>
      </c>
      <c r="B64" s="40">
        <v>8</v>
      </c>
      <c r="C64" s="40">
        <v>5</v>
      </c>
      <c r="D64" s="40">
        <f t="shared" si="1"/>
        <v>0</v>
      </c>
      <c r="E64" s="40">
        <f t="shared" si="2"/>
        <v>0</v>
      </c>
      <c r="F64" s="40">
        <f t="shared" si="3"/>
        <v>0</v>
      </c>
      <c r="G64" s="40">
        <f t="shared" si="4"/>
        <v>0</v>
      </c>
      <c r="H64" s="40">
        <f t="shared" si="5"/>
        <v>0</v>
      </c>
      <c r="I64" s="40">
        <f t="shared" si="6"/>
        <v>0</v>
      </c>
      <c r="J64" s="40">
        <f t="shared" si="7"/>
        <v>0</v>
      </c>
      <c r="K64" s="40">
        <f t="shared" si="8"/>
        <v>0</v>
      </c>
      <c r="L64" s="40">
        <f t="shared" si="9"/>
        <v>0</v>
      </c>
      <c r="M64" s="40">
        <v>1</v>
      </c>
      <c r="N64" s="40">
        <v>1</v>
      </c>
      <c r="O64" s="40">
        <v>1</v>
      </c>
      <c r="P64" s="40">
        <v>0.9375</v>
      </c>
      <c r="Q64" s="40">
        <v>0.5625</v>
      </c>
      <c r="R64" s="40">
        <v>0.171875</v>
      </c>
      <c r="S64" s="40">
        <v>0.109375</v>
      </c>
      <c r="T64" s="40">
        <v>9.375E-2</v>
      </c>
      <c r="U64" s="40">
        <v>64</v>
      </c>
    </row>
    <row r="65" spans="1:21">
      <c r="A65" s="40">
        <v>1</v>
      </c>
      <c r="B65" s="40">
        <v>8</v>
      </c>
      <c r="C65" s="40">
        <v>6</v>
      </c>
      <c r="D65" s="40">
        <f t="shared" si="1"/>
        <v>0</v>
      </c>
      <c r="E65" s="40">
        <f t="shared" si="2"/>
        <v>0</v>
      </c>
      <c r="F65" s="40">
        <f t="shared" si="3"/>
        <v>0</v>
      </c>
      <c r="G65" s="40">
        <f t="shared" si="4"/>
        <v>0</v>
      </c>
      <c r="H65" s="40">
        <f t="shared" si="5"/>
        <v>0</v>
      </c>
      <c r="I65" s="40">
        <f t="shared" si="6"/>
        <v>0</v>
      </c>
      <c r="J65" s="40">
        <f t="shared" si="7"/>
        <v>0</v>
      </c>
      <c r="K65" s="40">
        <f t="shared" si="8"/>
        <v>0</v>
      </c>
      <c r="L65" s="40">
        <f t="shared" si="9"/>
        <v>0</v>
      </c>
      <c r="M65" s="40">
        <v>1</v>
      </c>
      <c r="N65" s="40">
        <v>1</v>
      </c>
      <c r="O65" s="40">
        <v>1</v>
      </c>
      <c r="P65" s="40">
        <v>0.921875</v>
      </c>
      <c r="Q65" s="40">
        <v>0.703125</v>
      </c>
      <c r="R65" s="40">
        <v>0.4375</v>
      </c>
      <c r="S65" s="40">
        <v>0.265625</v>
      </c>
      <c r="T65" s="40">
        <v>0.171875</v>
      </c>
      <c r="U65" s="40">
        <v>64</v>
      </c>
    </row>
    <row r="66" spans="1:21">
      <c r="A66" s="40">
        <v>1</v>
      </c>
      <c r="B66" s="40">
        <v>8</v>
      </c>
      <c r="C66" s="40">
        <v>7</v>
      </c>
      <c r="D66" s="40">
        <f t="shared" si="1"/>
        <v>0</v>
      </c>
      <c r="E66" s="40">
        <f t="shared" si="2"/>
        <v>0</v>
      </c>
      <c r="F66" s="40">
        <f t="shared" si="3"/>
        <v>0</v>
      </c>
      <c r="G66" s="40">
        <f t="shared" si="4"/>
        <v>0</v>
      </c>
      <c r="H66" s="40">
        <f t="shared" si="5"/>
        <v>0</v>
      </c>
      <c r="I66" s="40">
        <f t="shared" si="6"/>
        <v>0</v>
      </c>
      <c r="J66" s="40">
        <f t="shared" si="7"/>
        <v>0</v>
      </c>
      <c r="K66" s="40">
        <f t="shared" si="8"/>
        <v>0</v>
      </c>
      <c r="L66" s="40">
        <f t="shared" si="9"/>
        <v>0</v>
      </c>
      <c r="M66" s="40">
        <v>1</v>
      </c>
      <c r="N66" s="40">
        <v>1</v>
      </c>
      <c r="O66" s="40">
        <v>1</v>
      </c>
      <c r="P66" s="40">
        <v>0.90909090909090906</v>
      </c>
      <c r="Q66" s="40">
        <v>0.70909090909090911</v>
      </c>
      <c r="R66" s="40">
        <v>0.43636363636363634</v>
      </c>
      <c r="S66" s="40">
        <v>0.30909090909090908</v>
      </c>
      <c r="T66" s="40">
        <v>0.2</v>
      </c>
      <c r="U66" s="40">
        <v>55</v>
      </c>
    </row>
    <row r="67" spans="1:21">
      <c r="A67" s="40">
        <v>1</v>
      </c>
      <c r="B67" s="40">
        <v>8</v>
      </c>
      <c r="C67" s="40">
        <v>8</v>
      </c>
      <c r="D67" s="40">
        <f t="shared" ref="D67:D130" si="10">IF(AND($A67=$X$2,$B67=$X$33,$C67=$X$18),M67,0)</f>
        <v>0</v>
      </c>
      <c r="E67" s="40">
        <f t="shared" ref="E67:E130" si="11">IF(AND($A67=$X$2,$B67=$X$33,$C67=$X$18),N67,0)</f>
        <v>0</v>
      </c>
      <c r="F67" s="40">
        <f t="shared" ref="F67:F130" si="12">IF(AND($A67=$X$2,$B67=$X$33,$C67=$X$18),O67,0)</f>
        <v>0</v>
      </c>
      <c r="G67" s="40">
        <f t="shared" ref="G67:G130" si="13">IF(AND($A67=$X$2,$B67=$X$33,$C67=$X$18),P67,0)</f>
        <v>0</v>
      </c>
      <c r="H67" s="40">
        <f t="shared" ref="H67:H130" si="14">IF(AND($A67=$X$2,$B67=$X$33,$C67=$X$18),Q67,0)</f>
        <v>0</v>
      </c>
      <c r="I67" s="40">
        <f t="shared" ref="I67:I130" si="15">IF(AND($A67=$X$2,$B67=$X$33,$C67=$X$18),R67,0)</f>
        <v>0</v>
      </c>
      <c r="J67" s="40">
        <f t="shared" ref="J67:J130" si="16">IF(AND($A67=$X$2,$B67=$X$33,$C67=$X$18),S67,0)</f>
        <v>0</v>
      </c>
      <c r="K67" s="40">
        <f t="shared" ref="K67:K130" si="17">IF(AND($A67=$X$2,$B67=$X$33,$C67=$X$18),T67,0)</f>
        <v>0</v>
      </c>
      <c r="L67" s="40">
        <f t="shared" ref="L67:L130" si="18">IF(AND($A67=$X$2,$B67=$X$33,$C67=$X$18),U67,0)</f>
        <v>0</v>
      </c>
      <c r="M67" s="40">
        <v>1</v>
      </c>
      <c r="N67" s="40">
        <v>1</v>
      </c>
      <c r="O67" s="40">
        <v>0.96875</v>
      </c>
      <c r="P67" s="40">
        <v>0.9375</v>
      </c>
      <c r="Q67" s="40">
        <v>0.6875</v>
      </c>
      <c r="R67" s="40">
        <v>0.5</v>
      </c>
      <c r="S67" s="40">
        <v>0.375</v>
      </c>
      <c r="T67" s="40">
        <v>0.3125</v>
      </c>
      <c r="U67" s="40">
        <v>32</v>
      </c>
    </row>
    <row r="68" spans="1:21">
      <c r="A68" s="40">
        <v>1</v>
      </c>
      <c r="B68" s="40">
        <v>8</v>
      </c>
      <c r="C68" s="40">
        <v>9</v>
      </c>
      <c r="D68" s="40">
        <f t="shared" si="10"/>
        <v>0</v>
      </c>
      <c r="E68" s="40">
        <f t="shared" si="11"/>
        <v>0</v>
      </c>
      <c r="F68" s="40">
        <f t="shared" si="12"/>
        <v>0</v>
      </c>
      <c r="G68" s="40">
        <f t="shared" si="13"/>
        <v>0</v>
      </c>
      <c r="H68" s="40">
        <f t="shared" si="14"/>
        <v>0</v>
      </c>
      <c r="I68" s="40">
        <f t="shared" si="15"/>
        <v>0</v>
      </c>
      <c r="J68" s="40">
        <f t="shared" si="16"/>
        <v>0</v>
      </c>
      <c r="K68" s="40">
        <f t="shared" si="17"/>
        <v>0</v>
      </c>
      <c r="L68" s="40">
        <f t="shared" si="18"/>
        <v>0</v>
      </c>
      <c r="M68" s="40">
        <v>1</v>
      </c>
      <c r="N68" s="40">
        <v>1</v>
      </c>
      <c r="O68" s="40">
        <v>1</v>
      </c>
      <c r="P68" s="40">
        <v>1</v>
      </c>
      <c r="Q68" s="40">
        <v>1</v>
      </c>
      <c r="R68" s="40">
        <v>0.66666666666666663</v>
      </c>
      <c r="S68" s="40">
        <v>0.33333333333333331</v>
      </c>
      <c r="T68" s="40">
        <v>0.16666666666666666</v>
      </c>
      <c r="U68" s="40">
        <v>6</v>
      </c>
    </row>
    <row r="69" spans="1:21">
      <c r="A69" s="40">
        <v>1</v>
      </c>
      <c r="B69" s="40">
        <v>8</v>
      </c>
      <c r="C69" s="40">
        <v>10</v>
      </c>
      <c r="D69" s="40">
        <f t="shared" si="10"/>
        <v>0</v>
      </c>
      <c r="E69" s="40">
        <f t="shared" si="11"/>
        <v>0</v>
      </c>
      <c r="F69" s="40">
        <f t="shared" si="12"/>
        <v>0</v>
      </c>
      <c r="G69" s="40">
        <f t="shared" si="13"/>
        <v>0</v>
      </c>
      <c r="H69" s="40">
        <f t="shared" si="14"/>
        <v>0</v>
      </c>
      <c r="I69" s="40">
        <f t="shared" si="15"/>
        <v>0</v>
      </c>
      <c r="J69" s="40">
        <f t="shared" si="16"/>
        <v>0</v>
      </c>
      <c r="K69" s="40">
        <f t="shared" si="17"/>
        <v>0</v>
      </c>
      <c r="L69" s="40">
        <f t="shared" si="18"/>
        <v>0</v>
      </c>
      <c r="M69" s="40">
        <v>1</v>
      </c>
      <c r="N69" s="40">
        <v>1</v>
      </c>
      <c r="O69" s="40">
        <v>1</v>
      </c>
      <c r="P69" s="40">
        <v>0.75</v>
      </c>
      <c r="Q69" s="40">
        <v>0.75</v>
      </c>
      <c r="R69" s="40">
        <v>0.5</v>
      </c>
      <c r="S69" s="40">
        <v>0.5</v>
      </c>
      <c r="T69" s="40">
        <v>0.5</v>
      </c>
      <c r="U69" s="40">
        <v>4</v>
      </c>
    </row>
    <row r="70" spans="1:21">
      <c r="A70" s="40">
        <v>1</v>
      </c>
      <c r="B70" s="40">
        <v>8</v>
      </c>
      <c r="C70" s="40">
        <v>11</v>
      </c>
      <c r="D70" s="40">
        <f t="shared" si="10"/>
        <v>0</v>
      </c>
      <c r="E70" s="40">
        <f t="shared" si="11"/>
        <v>0</v>
      </c>
      <c r="F70" s="40">
        <f t="shared" si="12"/>
        <v>0</v>
      </c>
      <c r="G70" s="40">
        <f t="shared" si="13"/>
        <v>0</v>
      </c>
      <c r="H70" s="40">
        <f t="shared" si="14"/>
        <v>0</v>
      </c>
      <c r="I70" s="40">
        <f t="shared" si="15"/>
        <v>0</v>
      </c>
      <c r="J70" s="40">
        <f t="shared" si="16"/>
        <v>0</v>
      </c>
      <c r="K70" s="40">
        <f t="shared" si="17"/>
        <v>0</v>
      </c>
      <c r="L70" s="40">
        <f t="shared" si="18"/>
        <v>0</v>
      </c>
      <c r="M70" s="40">
        <v>1</v>
      </c>
      <c r="N70" s="40">
        <v>1</v>
      </c>
      <c r="O70" s="40">
        <v>1</v>
      </c>
      <c r="P70" s="40">
        <v>1</v>
      </c>
      <c r="Q70" s="40">
        <v>1</v>
      </c>
      <c r="R70" s="40">
        <v>1</v>
      </c>
      <c r="S70" s="40">
        <v>0</v>
      </c>
      <c r="T70" s="40">
        <v>0</v>
      </c>
      <c r="U70" s="40">
        <v>1</v>
      </c>
    </row>
    <row r="71" spans="1:21">
      <c r="A71" s="40">
        <v>1</v>
      </c>
      <c r="B71" s="40">
        <v>9</v>
      </c>
      <c r="C71" s="40">
        <v>4</v>
      </c>
      <c r="D71" s="40">
        <f t="shared" si="10"/>
        <v>0</v>
      </c>
      <c r="E71" s="40">
        <f t="shared" si="11"/>
        <v>0</v>
      </c>
      <c r="F71" s="40">
        <f t="shared" si="12"/>
        <v>0</v>
      </c>
      <c r="G71" s="40">
        <f t="shared" si="13"/>
        <v>0</v>
      </c>
      <c r="H71" s="40">
        <f t="shared" si="14"/>
        <v>0</v>
      </c>
      <c r="I71" s="40">
        <f t="shared" si="15"/>
        <v>0</v>
      </c>
      <c r="J71" s="40">
        <f t="shared" si="16"/>
        <v>0</v>
      </c>
      <c r="K71" s="40">
        <f t="shared" si="17"/>
        <v>0</v>
      </c>
      <c r="L71" s="40">
        <f t="shared" si="18"/>
        <v>0</v>
      </c>
      <c r="M71" s="40">
        <v>1</v>
      </c>
      <c r="N71" s="40">
        <v>1</v>
      </c>
      <c r="O71" s="40">
        <v>1</v>
      </c>
      <c r="P71" s="40">
        <v>1</v>
      </c>
      <c r="Q71" s="40">
        <v>0.8</v>
      </c>
      <c r="R71" s="40">
        <v>0.4</v>
      </c>
      <c r="S71" s="40">
        <v>0.4</v>
      </c>
      <c r="T71" s="40">
        <v>0.2</v>
      </c>
      <c r="U71" s="40">
        <v>10</v>
      </c>
    </row>
    <row r="72" spans="1:21">
      <c r="A72" s="40">
        <v>1</v>
      </c>
      <c r="B72" s="40">
        <v>9</v>
      </c>
      <c r="C72" s="40">
        <v>5</v>
      </c>
      <c r="D72" s="40">
        <f t="shared" si="10"/>
        <v>0</v>
      </c>
      <c r="E72" s="40">
        <f t="shared" si="11"/>
        <v>0</v>
      </c>
      <c r="F72" s="40">
        <f t="shared" si="12"/>
        <v>0</v>
      </c>
      <c r="G72" s="40">
        <f t="shared" si="13"/>
        <v>0</v>
      </c>
      <c r="H72" s="40">
        <f t="shared" si="14"/>
        <v>0</v>
      </c>
      <c r="I72" s="40">
        <f t="shared" si="15"/>
        <v>0</v>
      </c>
      <c r="J72" s="40">
        <f t="shared" si="16"/>
        <v>0</v>
      </c>
      <c r="K72" s="40">
        <f t="shared" si="17"/>
        <v>0</v>
      </c>
      <c r="L72" s="40">
        <f t="shared" si="18"/>
        <v>0</v>
      </c>
      <c r="M72" s="40">
        <v>1</v>
      </c>
      <c r="N72" s="40">
        <v>1</v>
      </c>
      <c r="O72" s="40">
        <v>1</v>
      </c>
      <c r="P72" s="40">
        <v>1</v>
      </c>
      <c r="Q72" s="40">
        <v>0.86206896551724133</v>
      </c>
      <c r="R72" s="40">
        <v>0.55172413793103448</v>
      </c>
      <c r="S72" s="40">
        <v>0.20689655172413793</v>
      </c>
      <c r="T72" s="40">
        <v>0.10344827586206896</v>
      </c>
      <c r="U72" s="40">
        <v>29</v>
      </c>
    </row>
    <row r="73" spans="1:21">
      <c r="A73" s="40">
        <v>1</v>
      </c>
      <c r="B73" s="40">
        <v>9</v>
      </c>
      <c r="C73" s="40">
        <v>6</v>
      </c>
      <c r="D73" s="40">
        <f t="shared" si="10"/>
        <v>0</v>
      </c>
      <c r="E73" s="40">
        <f t="shared" si="11"/>
        <v>0</v>
      </c>
      <c r="F73" s="40">
        <f t="shared" si="12"/>
        <v>0</v>
      </c>
      <c r="G73" s="40">
        <f t="shared" si="13"/>
        <v>0</v>
      </c>
      <c r="H73" s="40">
        <f t="shared" si="14"/>
        <v>0</v>
      </c>
      <c r="I73" s="40">
        <f t="shared" si="15"/>
        <v>0</v>
      </c>
      <c r="J73" s="40">
        <f t="shared" si="16"/>
        <v>0</v>
      </c>
      <c r="K73" s="40">
        <f t="shared" si="17"/>
        <v>0</v>
      </c>
      <c r="L73" s="40">
        <f t="shared" si="18"/>
        <v>0</v>
      </c>
      <c r="M73" s="40">
        <v>1</v>
      </c>
      <c r="N73" s="40">
        <v>1</v>
      </c>
      <c r="O73" s="40">
        <v>1</v>
      </c>
      <c r="P73" s="40">
        <v>1</v>
      </c>
      <c r="Q73" s="40">
        <v>0.875</v>
      </c>
      <c r="R73" s="40">
        <v>0.45833333333333331</v>
      </c>
      <c r="S73" s="40">
        <v>0.29166666666666669</v>
      </c>
      <c r="T73" s="40">
        <v>0.1875</v>
      </c>
      <c r="U73" s="40">
        <v>48</v>
      </c>
    </row>
    <row r="74" spans="1:21">
      <c r="A74" s="40">
        <v>1</v>
      </c>
      <c r="B74" s="40">
        <v>9</v>
      </c>
      <c r="C74" s="40">
        <v>7</v>
      </c>
      <c r="D74" s="40">
        <f t="shared" si="10"/>
        <v>0</v>
      </c>
      <c r="E74" s="40">
        <f t="shared" si="11"/>
        <v>0</v>
      </c>
      <c r="F74" s="40">
        <f t="shared" si="12"/>
        <v>0</v>
      </c>
      <c r="G74" s="40">
        <f t="shared" si="13"/>
        <v>0</v>
      </c>
      <c r="H74" s="40">
        <f t="shared" si="14"/>
        <v>0</v>
      </c>
      <c r="I74" s="40">
        <f t="shared" si="15"/>
        <v>0</v>
      </c>
      <c r="J74" s="40">
        <f t="shared" si="16"/>
        <v>0</v>
      </c>
      <c r="K74" s="40">
        <f t="shared" si="17"/>
        <v>0</v>
      </c>
      <c r="L74" s="40">
        <f t="shared" si="18"/>
        <v>0</v>
      </c>
      <c r="M74" s="40">
        <v>1</v>
      </c>
      <c r="N74" s="40">
        <v>1</v>
      </c>
      <c r="O74" s="40">
        <v>1</v>
      </c>
      <c r="P74" s="40">
        <v>0.92982456140350878</v>
      </c>
      <c r="Q74" s="40">
        <v>0.91228070175438591</v>
      </c>
      <c r="R74" s="40">
        <v>0.61403508771929827</v>
      </c>
      <c r="S74" s="40">
        <v>0.36842105263157893</v>
      </c>
      <c r="T74" s="40">
        <v>0.22807017543859648</v>
      </c>
      <c r="U74" s="40">
        <v>57</v>
      </c>
    </row>
    <row r="75" spans="1:21">
      <c r="A75" s="40">
        <v>1</v>
      </c>
      <c r="B75" s="40">
        <v>9</v>
      </c>
      <c r="C75" s="40">
        <v>8</v>
      </c>
      <c r="D75" s="40">
        <f t="shared" si="10"/>
        <v>0</v>
      </c>
      <c r="E75" s="40">
        <f t="shared" si="11"/>
        <v>0</v>
      </c>
      <c r="F75" s="40">
        <f t="shared" si="12"/>
        <v>0</v>
      </c>
      <c r="G75" s="40">
        <f t="shared" si="13"/>
        <v>0</v>
      </c>
      <c r="H75" s="40">
        <f t="shared" si="14"/>
        <v>0</v>
      </c>
      <c r="I75" s="40">
        <f t="shared" si="15"/>
        <v>0</v>
      </c>
      <c r="J75" s="40">
        <f t="shared" si="16"/>
        <v>0</v>
      </c>
      <c r="K75" s="40">
        <f t="shared" si="17"/>
        <v>0</v>
      </c>
      <c r="L75" s="40">
        <f t="shared" si="18"/>
        <v>0</v>
      </c>
      <c r="M75" s="40">
        <v>1</v>
      </c>
      <c r="N75" s="40">
        <v>1</v>
      </c>
      <c r="O75" s="40">
        <v>1</v>
      </c>
      <c r="P75" s="40">
        <v>0.96</v>
      </c>
      <c r="Q75" s="40">
        <v>0.84</v>
      </c>
      <c r="R75" s="40">
        <v>0.68</v>
      </c>
      <c r="S75" s="40">
        <v>0.4</v>
      </c>
      <c r="T75" s="40">
        <v>0.28000000000000003</v>
      </c>
      <c r="U75" s="40">
        <v>25</v>
      </c>
    </row>
    <row r="76" spans="1:21">
      <c r="A76" s="40">
        <v>1</v>
      </c>
      <c r="B76" s="40">
        <v>9</v>
      </c>
      <c r="C76" s="40">
        <v>9</v>
      </c>
      <c r="D76" s="40">
        <f t="shared" si="10"/>
        <v>0</v>
      </c>
      <c r="E76" s="40">
        <f t="shared" si="11"/>
        <v>0</v>
      </c>
      <c r="F76" s="40">
        <f t="shared" si="12"/>
        <v>0</v>
      </c>
      <c r="G76" s="40">
        <f t="shared" si="13"/>
        <v>0</v>
      </c>
      <c r="H76" s="40">
        <f t="shared" si="14"/>
        <v>0</v>
      </c>
      <c r="I76" s="40">
        <f t="shared" si="15"/>
        <v>0</v>
      </c>
      <c r="J76" s="40">
        <f t="shared" si="16"/>
        <v>0</v>
      </c>
      <c r="K76" s="40">
        <f t="shared" si="17"/>
        <v>0</v>
      </c>
      <c r="L76" s="40">
        <f t="shared" si="18"/>
        <v>0</v>
      </c>
      <c r="M76" s="40">
        <v>1</v>
      </c>
      <c r="N76" s="40">
        <v>1</v>
      </c>
      <c r="O76" s="40">
        <v>1</v>
      </c>
      <c r="P76" s="40">
        <v>1</v>
      </c>
      <c r="Q76" s="40">
        <v>0.8666666666666667</v>
      </c>
      <c r="R76" s="40">
        <v>0.66666666666666663</v>
      </c>
      <c r="S76" s="40">
        <v>0.53333333333333333</v>
      </c>
      <c r="T76" s="40">
        <v>0.46666666666666667</v>
      </c>
      <c r="U76" s="40">
        <v>15</v>
      </c>
    </row>
    <row r="77" spans="1:21">
      <c r="A77" s="40">
        <v>1</v>
      </c>
      <c r="B77" s="40">
        <v>9</v>
      </c>
      <c r="C77" s="40">
        <v>10</v>
      </c>
      <c r="D77" s="40">
        <f t="shared" si="10"/>
        <v>0</v>
      </c>
      <c r="E77" s="40">
        <f t="shared" si="11"/>
        <v>0</v>
      </c>
      <c r="F77" s="40">
        <f t="shared" si="12"/>
        <v>0</v>
      </c>
      <c r="G77" s="40">
        <f t="shared" si="13"/>
        <v>0</v>
      </c>
      <c r="H77" s="40">
        <f t="shared" si="14"/>
        <v>0</v>
      </c>
      <c r="I77" s="40">
        <f t="shared" si="15"/>
        <v>0</v>
      </c>
      <c r="J77" s="40">
        <f t="shared" si="16"/>
        <v>0</v>
      </c>
      <c r="K77" s="40">
        <f t="shared" si="17"/>
        <v>0</v>
      </c>
      <c r="L77" s="40">
        <f t="shared" si="18"/>
        <v>0</v>
      </c>
      <c r="M77" s="40">
        <v>1</v>
      </c>
      <c r="N77" s="40">
        <v>1</v>
      </c>
      <c r="O77" s="40">
        <v>1</v>
      </c>
      <c r="P77" s="40">
        <v>1</v>
      </c>
      <c r="Q77" s="40">
        <v>1</v>
      </c>
      <c r="R77" s="40">
        <v>0.83333333333333337</v>
      </c>
      <c r="S77" s="40">
        <v>0.66666666666666663</v>
      </c>
      <c r="T77" s="40">
        <v>0.66666666666666663</v>
      </c>
      <c r="U77" s="40">
        <v>6</v>
      </c>
    </row>
    <row r="78" spans="1:21">
      <c r="A78" s="40">
        <v>1</v>
      </c>
      <c r="B78" s="40">
        <v>10</v>
      </c>
      <c r="C78" s="40">
        <v>4</v>
      </c>
      <c r="D78" s="40">
        <f t="shared" si="10"/>
        <v>0</v>
      </c>
      <c r="E78" s="40">
        <f t="shared" si="11"/>
        <v>0</v>
      </c>
      <c r="F78" s="40">
        <f t="shared" si="12"/>
        <v>0</v>
      </c>
      <c r="G78" s="40">
        <f t="shared" si="13"/>
        <v>0</v>
      </c>
      <c r="H78" s="40">
        <f t="shared" si="14"/>
        <v>0</v>
      </c>
      <c r="I78" s="40">
        <f t="shared" si="15"/>
        <v>0</v>
      </c>
      <c r="J78" s="40">
        <f t="shared" si="16"/>
        <v>0</v>
      </c>
      <c r="K78" s="40">
        <f t="shared" si="17"/>
        <v>0</v>
      </c>
      <c r="L78" s="40">
        <f t="shared" si="18"/>
        <v>0</v>
      </c>
      <c r="M78" s="40">
        <v>1</v>
      </c>
      <c r="N78" s="40">
        <v>1</v>
      </c>
      <c r="O78" s="40">
        <v>1</v>
      </c>
      <c r="P78" s="40">
        <v>1</v>
      </c>
      <c r="Q78" s="40">
        <v>0.8571428571428571</v>
      </c>
      <c r="R78" s="40">
        <v>0.7142857142857143</v>
      </c>
      <c r="S78" s="40">
        <v>0.42857142857142855</v>
      </c>
      <c r="T78" s="40">
        <v>0.2857142857142857</v>
      </c>
      <c r="U78" s="40">
        <v>7</v>
      </c>
    </row>
    <row r="79" spans="1:21">
      <c r="A79" s="40">
        <v>1</v>
      </c>
      <c r="B79" s="40">
        <v>10</v>
      </c>
      <c r="C79" s="40">
        <v>5</v>
      </c>
      <c r="D79" s="40">
        <f t="shared" si="10"/>
        <v>0</v>
      </c>
      <c r="E79" s="40">
        <f t="shared" si="11"/>
        <v>0</v>
      </c>
      <c r="F79" s="40">
        <f t="shared" si="12"/>
        <v>0</v>
      </c>
      <c r="G79" s="40">
        <f t="shared" si="13"/>
        <v>0</v>
      </c>
      <c r="H79" s="40">
        <f t="shared" si="14"/>
        <v>0</v>
      </c>
      <c r="I79" s="40">
        <f t="shared" si="15"/>
        <v>0</v>
      </c>
      <c r="J79" s="40">
        <f t="shared" si="16"/>
        <v>0</v>
      </c>
      <c r="K79" s="40">
        <f t="shared" si="17"/>
        <v>0</v>
      </c>
      <c r="L79" s="40">
        <f t="shared" si="18"/>
        <v>0</v>
      </c>
      <c r="M79" s="40">
        <v>1</v>
      </c>
      <c r="N79" s="40">
        <v>1</v>
      </c>
      <c r="O79" s="40">
        <v>1</v>
      </c>
      <c r="P79" s="40">
        <v>1</v>
      </c>
      <c r="Q79" s="40">
        <v>0.8666666666666667</v>
      </c>
      <c r="R79" s="40">
        <v>0.6</v>
      </c>
      <c r="S79" s="40">
        <v>0.46666666666666667</v>
      </c>
      <c r="T79" s="40">
        <v>0.33333333333333331</v>
      </c>
      <c r="U79" s="40">
        <v>15</v>
      </c>
    </row>
    <row r="80" spans="1:21">
      <c r="A80" s="40">
        <v>1</v>
      </c>
      <c r="B80" s="40">
        <v>10</v>
      </c>
      <c r="C80" s="40">
        <v>6</v>
      </c>
      <c r="D80" s="40">
        <f t="shared" si="10"/>
        <v>0</v>
      </c>
      <c r="E80" s="40">
        <f t="shared" si="11"/>
        <v>0</v>
      </c>
      <c r="F80" s="40">
        <f t="shared" si="12"/>
        <v>0</v>
      </c>
      <c r="G80" s="40">
        <f t="shared" si="13"/>
        <v>0</v>
      </c>
      <c r="H80" s="40">
        <f t="shared" si="14"/>
        <v>0</v>
      </c>
      <c r="I80" s="40">
        <f t="shared" si="15"/>
        <v>0</v>
      </c>
      <c r="J80" s="40">
        <f t="shared" si="16"/>
        <v>0</v>
      </c>
      <c r="K80" s="40">
        <f t="shared" si="17"/>
        <v>0</v>
      </c>
      <c r="L80" s="40">
        <f t="shared" si="18"/>
        <v>0</v>
      </c>
      <c r="M80" s="40">
        <v>1</v>
      </c>
      <c r="N80" s="40">
        <v>1</v>
      </c>
      <c r="O80" s="40">
        <v>1</v>
      </c>
      <c r="P80" s="40">
        <v>1</v>
      </c>
      <c r="Q80" s="40">
        <v>0.96875</v>
      </c>
      <c r="R80" s="40">
        <v>0.75</v>
      </c>
      <c r="S80" s="40">
        <v>0.53125</v>
      </c>
      <c r="T80" s="40">
        <v>0.4375</v>
      </c>
      <c r="U80" s="40">
        <v>32</v>
      </c>
    </row>
    <row r="81" spans="1:21">
      <c r="A81" s="40">
        <v>1</v>
      </c>
      <c r="B81" s="40">
        <v>10</v>
      </c>
      <c r="C81" s="40">
        <v>7</v>
      </c>
      <c r="D81" s="40">
        <f t="shared" si="10"/>
        <v>0</v>
      </c>
      <c r="E81" s="40">
        <f t="shared" si="11"/>
        <v>0</v>
      </c>
      <c r="F81" s="40">
        <f t="shared" si="12"/>
        <v>0</v>
      </c>
      <c r="G81" s="40">
        <f t="shared" si="13"/>
        <v>0</v>
      </c>
      <c r="H81" s="40">
        <f t="shared" si="14"/>
        <v>0</v>
      </c>
      <c r="I81" s="40">
        <f t="shared" si="15"/>
        <v>0</v>
      </c>
      <c r="J81" s="40">
        <f t="shared" si="16"/>
        <v>0</v>
      </c>
      <c r="K81" s="40">
        <f t="shared" si="17"/>
        <v>0</v>
      </c>
      <c r="L81" s="40">
        <f t="shared" si="18"/>
        <v>0</v>
      </c>
      <c r="M81" s="40">
        <v>1</v>
      </c>
      <c r="N81" s="40">
        <v>1</v>
      </c>
      <c r="O81" s="40">
        <v>1</v>
      </c>
      <c r="P81" s="40">
        <v>1</v>
      </c>
      <c r="Q81" s="40">
        <v>0.97872340425531912</v>
      </c>
      <c r="R81" s="40">
        <v>0.74468085106382975</v>
      </c>
      <c r="S81" s="40">
        <v>0.51063829787234039</v>
      </c>
      <c r="T81" s="40">
        <v>0.38297872340425532</v>
      </c>
      <c r="U81" s="40">
        <v>47</v>
      </c>
    </row>
    <row r="82" spans="1:21">
      <c r="A82" s="40">
        <v>1</v>
      </c>
      <c r="B82" s="40">
        <v>10</v>
      </c>
      <c r="C82" s="40">
        <v>8</v>
      </c>
      <c r="D82" s="40">
        <f t="shared" si="10"/>
        <v>0</v>
      </c>
      <c r="E82" s="40">
        <f t="shared" si="11"/>
        <v>0</v>
      </c>
      <c r="F82" s="40">
        <f t="shared" si="12"/>
        <v>0</v>
      </c>
      <c r="G82" s="40">
        <f t="shared" si="13"/>
        <v>0</v>
      </c>
      <c r="H82" s="40">
        <f t="shared" si="14"/>
        <v>0</v>
      </c>
      <c r="I82" s="40">
        <f t="shared" si="15"/>
        <v>0</v>
      </c>
      <c r="J82" s="40">
        <f t="shared" si="16"/>
        <v>0</v>
      </c>
      <c r="K82" s="40">
        <f t="shared" si="17"/>
        <v>0</v>
      </c>
      <c r="L82" s="40">
        <f t="shared" si="18"/>
        <v>0</v>
      </c>
      <c r="M82" s="40">
        <v>1</v>
      </c>
      <c r="N82" s="40">
        <v>1</v>
      </c>
      <c r="O82" s="40">
        <v>1</v>
      </c>
      <c r="P82" s="40">
        <v>1</v>
      </c>
      <c r="Q82" s="40">
        <v>0.93103448275862066</v>
      </c>
      <c r="R82" s="40">
        <v>0.68965517241379315</v>
      </c>
      <c r="S82" s="40">
        <v>0.37931034482758619</v>
      </c>
      <c r="T82" s="40">
        <v>0.2413793103448276</v>
      </c>
      <c r="U82" s="40">
        <v>29</v>
      </c>
    </row>
    <row r="83" spans="1:21">
      <c r="A83" s="40">
        <v>1</v>
      </c>
      <c r="B83" s="40">
        <v>10</v>
      </c>
      <c r="C83" s="40">
        <v>9</v>
      </c>
      <c r="D83" s="40">
        <f t="shared" si="10"/>
        <v>0</v>
      </c>
      <c r="E83" s="40">
        <f t="shared" si="11"/>
        <v>0</v>
      </c>
      <c r="F83" s="40">
        <f t="shared" si="12"/>
        <v>0</v>
      </c>
      <c r="G83" s="40">
        <f t="shared" si="13"/>
        <v>0</v>
      </c>
      <c r="H83" s="40">
        <f t="shared" si="14"/>
        <v>0</v>
      </c>
      <c r="I83" s="40">
        <f t="shared" si="15"/>
        <v>0</v>
      </c>
      <c r="J83" s="40">
        <f t="shared" si="16"/>
        <v>0</v>
      </c>
      <c r="K83" s="40">
        <f t="shared" si="17"/>
        <v>0</v>
      </c>
      <c r="L83" s="40">
        <f t="shared" si="18"/>
        <v>0</v>
      </c>
      <c r="M83" s="40">
        <v>1</v>
      </c>
      <c r="N83" s="40">
        <v>1</v>
      </c>
      <c r="O83" s="40">
        <v>1</v>
      </c>
      <c r="P83" s="40">
        <v>1</v>
      </c>
      <c r="Q83" s="40">
        <v>1</v>
      </c>
      <c r="R83" s="40">
        <v>0.77777777777777779</v>
      </c>
      <c r="S83" s="40">
        <v>0.66666666666666663</v>
      </c>
      <c r="T83" s="40">
        <v>0.66666666666666663</v>
      </c>
      <c r="U83" s="40">
        <v>9</v>
      </c>
    </row>
    <row r="84" spans="1:21">
      <c r="A84" s="40">
        <v>1</v>
      </c>
      <c r="B84" s="40">
        <v>10</v>
      </c>
      <c r="C84" s="40">
        <v>10</v>
      </c>
      <c r="D84" s="40">
        <f t="shared" si="10"/>
        <v>0</v>
      </c>
      <c r="E84" s="40">
        <f t="shared" si="11"/>
        <v>0</v>
      </c>
      <c r="F84" s="40">
        <f t="shared" si="12"/>
        <v>0</v>
      </c>
      <c r="G84" s="40">
        <f t="shared" si="13"/>
        <v>0</v>
      </c>
      <c r="H84" s="40">
        <f t="shared" si="14"/>
        <v>0</v>
      </c>
      <c r="I84" s="40">
        <f t="shared" si="15"/>
        <v>0</v>
      </c>
      <c r="J84" s="40">
        <f t="shared" si="16"/>
        <v>0</v>
      </c>
      <c r="K84" s="40">
        <f t="shared" si="17"/>
        <v>0</v>
      </c>
      <c r="L84" s="40">
        <f t="shared" si="18"/>
        <v>0</v>
      </c>
      <c r="M84" s="40">
        <v>1</v>
      </c>
      <c r="N84" s="40">
        <v>1</v>
      </c>
      <c r="O84" s="40">
        <v>1</v>
      </c>
      <c r="P84" s="40">
        <v>1</v>
      </c>
      <c r="Q84" s="40">
        <v>1</v>
      </c>
      <c r="R84" s="40">
        <v>1</v>
      </c>
      <c r="S84" s="40">
        <v>0.4</v>
      </c>
      <c r="T84" s="40">
        <v>0.2</v>
      </c>
      <c r="U84" s="40">
        <v>5</v>
      </c>
    </row>
    <row r="85" spans="1:21">
      <c r="A85" s="40">
        <v>1</v>
      </c>
      <c r="B85" s="40">
        <v>10</v>
      </c>
      <c r="C85" s="40">
        <v>11</v>
      </c>
      <c r="D85" s="40">
        <f t="shared" si="10"/>
        <v>0</v>
      </c>
      <c r="E85" s="40">
        <f t="shared" si="11"/>
        <v>0</v>
      </c>
      <c r="F85" s="40">
        <f t="shared" si="12"/>
        <v>0</v>
      </c>
      <c r="G85" s="40">
        <f t="shared" si="13"/>
        <v>0</v>
      </c>
      <c r="H85" s="40">
        <f t="shared" si="14"/>
        <v>0</v>
      </c>
      <c r="I85" s="40">
        <f t="shared" si="15"/>
        <v>0</v>
      </c>
      <c r="J85" s="40">
        <f t="shared" si="16"/>
        <v>0</v>
      </c>
      <c r="K85" s="40">
        <f t="shared" si="17"/>
        <v>0</v>
      </c>
      <c r="L85" s="40">
        <f t="shared" si="18"/>
        <v>0</v>
      </c>
      <c r="M85" s="40">
        <v>1</v>
      </c>
      <c r="N85" s="40">
        <v>1</v>
      </c>
      <c r="O85" s="40">
        <v>1</v>
      </c>
      <c r="P85" s="40">
        <v>1</v>
      </c>
      <c r="Q85" s="40">
        <v>1</v>
      </c>
      <c r="R85" s="40">
        <v>1</v>
      </c>
      <c r="S85" s="40">
        <v>1</v>
      </c>
      <c r="T85" s="40">
        <v>1</v>
      </c>
      <c r="U85" s="40">
        <v>1</v>
      </c>
    </row>
    <row r="86" spans="1:21">
      <c r="A86" s="40">
        <v>1</v>
      </c>
      <c r="B86" s="40">
        <v>10</v>
      </c>
      <c r="C86" s="40">
        <v>12</v>
      </c>
      <c r="D86" s="40">
        <f t="shared" si="10"/>
        <v>0</v>
      </c>
      <c r="E86" s="40">
        <f t="shared" si="11"/>
        <v>0</v>
      </c>
      <c r="F86" s="40">
        <f t="shared" si="12"/>
        <v>0</v>
      </c>
      <c r="G86" s="40">
        <f t="shared" si="13"/>
        <v>0</v>
      </c>
      <c r="H86" s="40">
        <f t="shared" si="14"/>
        <v>0</v>
      </c>
      <c r="I86" s="40">
        <f t="shared" si="15"/>
        <v>0</v>
      </c>
      <c r="J86" s="40">
        <f t="shared" si="16"/>
        <v>0</v>
      </c>
      <c r="K86" s="40">
        <f t="shared" si="17"/>
        <v>0</v>
      </c>
      <c r="L86" s="40">
        <f t="shared" si="18"/>
        <v>0</v>
      </c>
      <c r="M86" s="40">
        <v>1</v>
      </c>
      <c r="N86" s="40">
        <v>1</v>
      </c>
      <c r="O86" s="40">
        <v>1</v>
      </c>
      <c r="P86" s="40">
        <v>1</v>
      </c>
      <c r="Q86" s="40">
        <v>1</v>
      </c>
      <c r="R86" s="40">
        <v>1</v>
      </c>
      <c r="S86" s="40">
        <v>0.8571428571428571</v>
      </c>
      <c r="T86" s="40">
        <v>0.5714285714285714</v>
      </c>
      <c r="U86" s="40">
        <v>7</v>
      </c>
    </row>
    <row r="87" spans="1:21">
      <c r="A87" s="40">
        <v>1</v>
      </c>
      <c r="B87" s="40">
        <v>11</v>
      </c>
      <c r="C87" s="40">
        <v>4</v>
      </c>
      <c r="D87" s="40">
        <f t="shared" si="10"/>
        <v>0</v>
      </c>
      <c r="E87" s="40">
        <f t="shared" si="11"/>
        <v>0</v>
      </c>
      <c r="F87" s="40">
        <f t="shared" si="12"/>
        <v>0</v>
      </c>
      <c r="G87" s="40">
        <f t="shared" si="13"/>
        <v>0</v>
      </c>
      <c r="H87" s="40">
        <f t="shared" si="14"/>
        <v>0</v>
      </c>
      <c r="I87" s="40">
        <f t="shared" si="15"/>
        <v>0</v>
      </c>
      <c r="J87" s="40">
        <f t="shared" si="16"/>
        <v>0</v>
      </c>
      <c r="K87" s="40">
        <f t="shared" si="17"/>
        <v>0</v>
      </c>
      <c r="L87" s="40">
        <f t="shared" si="18"/>
        <v>0</v>
      </c>
      <c r="M87" s="40">
        <v>1</v>
      </c>
      <c r="N87" s="40">
        <v>1</v>
      </c>
      <c r="O87" s="40">
        <v>1</v>
      </c>
      <c r="P87" s="40">
        <v>1</v>
      </c>
      <c r="Q87" s="40">
        <v>1</v>
      </c>
      <c r="R87" s="40">
        <v>0.33333333333333331</v>
      </c>
      <c r="S87" s="40">
        <v>0.33333333333333331</v>
      </c>
      <c r="T87" s="40">
        <v>0</v>
      </c>
      <c r="U87" s="40">
        <v>3</v>
      </c>
    </row>
    <row r="88" spans="1:21">
      <c r="A88" s="40">
        <v>1</v>
      </c>
      <c r="B88" s="40">
        <v>11</v>
      </c>
      <c r="C88" s="40">
        <v>5</v>
      </c>
      <c r="D88" s="40">
        <f t="shared" si="10"/>
        <v>0</v>
      </c>
      <c r="E88" s="40">
        <f t="shared" si="11"/>
        <v>0</v>
      </c>
      <c r="F88" s="40">
        <f t="shared" si="12"/>
        <v>0</v>
      </c>
      <c r="G88" s="40">
        <f t="shared" si="13"/>
        <v>0</v>
      </c>
      <c r="H88" s="40">
        <f t="shared" si="14"/>
        <v>0</v>
      </c>
      <c r="I88" s="40">
        <f t="shared" si="15"/>
        <v>0</v>
      </c>
      <c r="J88" s="40">
        <f t="shared" si="16"/>
        <v>0</v>
      </c>
      <c r="K88" s="40">
        <f t="shared" si="17"/>
        <v>0</v>
      </c>
      <c r="L88" s="40">
        <f t="shared" si="18"/>
        <v>0</v>
      </c>
      <c r="M88" s="40">
        <v>1</v>
      </c>
      <c r="N88" s="40">
        <v>1</v>
      </c>
      <c r="O88" s="40">
        <v>1</v>
      </c>
      <c r="P88" s="40">
        <v>1</v>
      </c>
      <c r="Q88" s="40">
        <v>0.8571428571428571</v>
      </c>
      <c r="R88" s="40">
        <v>0.5714285714285714</v>
      </c>
      <c r="S88" s="40">
        <v>0.5714285714285714</v>
      </c>
      <c r="T88" s="40">
        <v>0.5714285714285714</v>
      </c>
      <c r="U88" s="40">
        <v>7</v>
      </c>
    </row>
    <row r="89" spans="1:21">
      <c r="A89" s="40">
        <v>1</v>
      </c>
      <c r="B89" s="40">
        <v>11</v>
      </c>
      <c r="C89" s="40">
        <v>6</v>
      </c>
      <c r="D89" s="40">
        <f t="shared" si="10"/>
        <v>0</v>
      </c>
      <c r="E89" s="40">
        <f t="shared" si="11"/>
        <v>0</v>
      </c>
      <c r="F89" s="40">
        <f t="shared" si="12"/>
        <v>0</v>
      </c>
      <c r="G89" s="40">
        <f t="shared" si="13"/>
        <v>0</v>
      </c>
      <c r="H89" s="40">
        <f t="shared" si="14"/>
        <v>0</v>
      </c>
      <c r="I89" s="40">
        <f t="shared" si="15"/>
        <v>0</v>
      </c>
      <c r="J89" s="40">
        <f t="shared" si="16"/>
        <v>0</v>
      </c>
      <c r="K89" s="40">
        <f t="shared" si="17"/>
        <v>0</v>
      </c>
      <c r="L89" s="40">
        <f t="shared" si="18"/>
        <v>0</v>
      </c>
      <c r="M89" s="40">
        <v>1</v>
      </c>
      <c r="N89" s="40">
        <v>1</v>
      </c>
      <c r="O89" s="40">
        <v>1</v>
      </c>
      <c r="P89" s="40">
        <v>1</v>
      </c>
      <c r="Q89" s="40">
        <v>1</v>
      </c>
      <c r="R89" s="40">
        <v>0.90909090909090906</v>
      </c>
      <c r="S89" s="40">
        <v>0.81818181818181823</v>
      </c>
      <c r="T89" s="40">
        <v>0.54545454545454541</v>
      </c>
      <c r="U89" s="40">
        <v>11</v>
      </c>
    </row>
    <row r="90" spans="1:21">
      <c r="A90" s="40">
        <v>1</v>
      </c>
      <c r="B90" s="40">
        <v>11</v>
      </c>
      <c r="C90" s="40">
        <v>7</v>
      </c>
      <c r="D90" s="40">
        <f t="shared" si="10"/>
        <v>0</v>
      </c>
      <c r="E90" s="40">
        <f t="shared" si="11"/>
        <v>0</v>
      </c>
      <c r="F90" s="40">
        <f t="shared" si="12"/>
        <v>0</v>
      </c>
      <c r="G90" s="40">
        <f t="shared" si="13"/>
        <v>0</v>
      </c>
      <c r="H90" s="40">
        <f t="shared" si="14"/>
        <v>0</v>
      </c>
      <c r="I90" s="40">
        <f t="shared" si="15"/>
        <v>0</v>
      </c>
      <c r="J90" s="40">
        <f t="shared" si="16"/>
        <v>0</v>
      </c>
      <c r="K90" s="40">
        <f t="shared" si="17"/>
        <v>0</v>
      </c>
      <c r="L90" s="40">
        <f t="shared" si="18"/>
        <v>0</v>
      </c>
      <c r="M90" s="40">
        <v>1</v>
      </c>
      <c r="N90" s="40">
        <v>1</v>
      </c>
      <c r="O90" s="40">
        <v>1</v>
      </c>
      <c r="P90" s="40">
        <v>1</v>
      </c>
      <c r="Q90" s="40">
        <v>0.96666666666666667</v>
      </c>
      <c r="R90" s="40">
        <v>0.76666666666666672</v>
      </c>
      <c r="S90" s="40">
        <v>0.6333333333333333</v>
      </c>
      <c r="T90" s="40">
        <v>0.36666666666666664</v>
      </c>
      <c r="U90" s="40">
        <v>30</v>
      </c>
    </row>
    <row r="91" spans="1:21">
      <c r="A91" s="40">
        <v>1</v>
      </c>
      <c r="B91" s="40">
        <v>11</v>
      </c>
      <c r="C91" s="40">
        <v>8</v>
      </c>
      <c r="D91" s="40">
        <f t="shared" si="10"/>
        <v>0</v>
      </c>
      <c r="E91" s="40">
        <f t="shared" si="11"/>
        <v>0</v>
      </c>
      <c r="F91" s="40">
        <f t="shared" si="12"/>
        <v>0</v>
      </c>
      <c r="G91" s="40">
        <f t="shared" si="13"/>
        <v>0</v>
      </c>
      <c r="H91" s="40">
        <f t="shared" si="14"/>
        <v>0</v>
      </c>
      <c r="I91" s="40">
        <f t="shared" si="15"/>
        <v>0</v>
      </c>
      <c r="J91" s="40">
        <f t="shared" si="16"/>
        <v>0</v>
      </c>
      <c r="K91" s="40">
        <f t="shared" si="17"/>
        <v>0</v>
      </c>
      <c r="L91" s="40">
        <f t="shared" si="18"/>
        <v>0</v>
      </c>
      <c r="M91" s="40">
        <v>1</v>
      </c>
      <c r="N91" s="40">
        <v>1</v>
      </c>
      <c r="O91" s="40">
        <v>1</v>
      </c>
      <c r="P91" s="40">
        <v>0.95454545454545459</v>
      </c>
      <c r="Q91" s="40">
        <v>0.90909090909090906</v>
      </c>
      <c r="R91" s="40">
        <v>0.86363636363636365</v>
      </c>
      <c r="S91" s="40">
        <v>0.68181818181818177</v>
      </c>
      <c r="T91" s="40">
        <v>0.59090909090909094</v>
      </c>
      <c r="U91" s="40">
        <v>22</v>
      </c>
    </row>
    <row r="92" spans="1:21">
      <c r="A92" s="40">
        <v>1</v>
      </c>
      <c r="B92" s="40">
        <v>11</v>
      </c>
      <c r="C92" s="40">
        <v>9</v>
      </c>
      <c r="D92" s="40">
        <f t="shared" si="10"/>
        <v>0</v>
      </c>
      <c r="E92" s="40">
        <f t="shared" si="11"/>
        <v>0</v>
      </c>
      <c r="F92" s="40">
        <f t="shared" si="12"/>
        <v>0</v>
      </c>
      <c r="G92" s="40">
        <f t="shared" si="13"/>
        <v>0</v>
      </c>
      <c r="H92" s="40">
        <f t="shared" si="14"/>
        <v>0</v>
      </c>
      <c r="I92" s="40">
        <f t="shared" si="15"/>
        <v>0</v>
      </c>
      <c r="J92" s="40">
        <f t="shared" si="16"/>
        <v>0</v>
      </c>
      <c r="K92" s="40">
        <f t="shared" si="17"/>
        <v>0</v>
      </c>
      <c r="L92" s="40">
        <f t="shared" si="18"/>
        <v>0</v>
      </c>
      <c r="M92" s="40">
        <v>1</v>
      </c>
      <c r="N92" s="40">
        <v>1</v>
      </c>
      <c r="O92" s="40">
        <v>1</v>
      </c>
      <c r="P92" s="40">
        <v>1</v>
      </c>
      <c r="Q92" s="40">
        <v>1</v>
      </c>
      <c r="R92" s="40">
        <v>0.83333333333333337</v>
      </c>
      <c r="S92" s="40">
        <v>0.66666666666666663</v>
      </c>
      <c r="T92" s="40">
        <v>0.5</v>
      </c>
      <c r="U92" s="40">
        <v>6</v>
      </c>
    </row>
    <row r="93" spans="1:21">
      <c r="A93" s="40">
        <v>1</v>
      </c>
      <c r="B93" s="40">
        <v>11</v>
      </c>
      <c r="C93" s="40">
        <v>10</v>
      </c>
      <c r="D93" s="40">
        <f t="shared" si="10"/>
        <v>0</v>
      </c>
      <c r="E93" s="40">
        <f t="shared" si="11"/>
        <v>0</v>
      </c>
      <c r="F93" s="40">
        <f t="shared" si="12"/>
        <v>0</v>
      </c>
      <c r="G93" s="40">
        <f t="shared" si="13"/>
        <v>0</v>
      </c>
      <c r="H93" s="40">
        <f t="shared" si="14"/>
        <v>0</v>
      </c>
      <c r="I93" s="40">
        <f t="shared" si="15"/>
        <v>0</v>
      </c>
      <c r="J93" s="40">
        <f t="shared" si="16"/>
        <v>0</v>
      </c>
      <c r="K93" s="40">
        <f t="shared" si="17"/>
        <v>0</v>
      </c>
      <c r="L93" s="40">
        <f t="shared" si="18"/>
        <v>0</v>
      </c>
      <c r="M93" s="40">
        <v>1</v>
      </c>
      <c r="N93" s="40">
        <v>1</v>
      </c>
      <c r="O93" s="40">
        <v>1</v>
      </c>
      <c r="P93" s="40">
        <v>1</v>
      </c>
      <c r="Q93" s="40">
        <v>1</v>
      </c>
      <c r="R93" s="40">
        <v>1</v>
      </c>
      <c r="S93" s="40">
        <v>1</v>
      </c>
      <c r="T93" s="40">
        <v>0.6</v>
      </c>
      <c r="U93" s="40">
        <v>5</v>
      </c>
    </row>
    <row r="94" spans="1:21">
      <c r="A94" s="40">
        <v>1</v>
      </c>
      <c r="B94" s="40">
        <v>11</v>
      </c>
      <c r="C94" s="40">
        <v>12</v>
      </c>
      <c r="D94" s="40">
        <f t="shared" si="10"/>
        <v>0</v>
      </c>
      <c r="E94" s="40">
        <f t="shared" si="11"/>
        <v>0</v>
      </c>
      <c r="F94" s="40">
        <f t="shared" si="12"/>
        <v>0</v>
      </c>
      <c r="G94" s="40">
        <f t="shared" si="13"/>
        <v>0</v>
      </c>
      <c r="H94" s="40">
        <f t="shared" si="14"/>
        <v>0</v>
      </c>
      <c r="I94" s="40">
        <f t="shared" si="15"/>
        <v>0</v>
      </c>
      <c r="J94" s="40">
        <f t="shared" si="16"/>
        <v>0</v>
      </c>
      <c r="K94" s="40">
        <f t="shared" si="17"/>
        <v>0</v>
      </c>
      <c r="L94" s="40">
        <f t="shared" si="18"/>
        <v>0</v>
      </c>
      <c r="M94" s="40">
        <v>1</v>
      </c>
      <c r="N94" s="40">
        <v>1</v>
      </c>
      <c r="O94" s="40">
        <v>1</v>
      </c>
      <c r="P94" s="40">
        <v>1</v>
      </c>
      <c r="Q94" s="40">
        <v>1</v>
      </c>
      <c r="R94" s="40">
        <v>1</v>
      </c>
      <c r="S94" s="40">
        <v>0.66666666666666663</v>
      </c>
      <c r="T94" s="40">
        <v>0.33333333333333331</v>
      </c>
      <c r="U94" s="40">
        <v>3</v>
      </c>
    </row>
    <row r="95" spans="1:21">
      <c r="A95" s="40">
        <v>1</v>
      </c>
      <c r="B95" s="40">
        <v>12</v>
      </c>
      <c r="C95" s="40">
        <v>4</v>
      </c>
      <c r="D95" s="40">
        <f t="shared" si="10"/>
        <v>0</v>
      </c>
      <c r="E95" s="40">
        <f t="shared" si="11"/>
        <v>0</v>
      </c>
      <c r="F95" s="40">
        <f t="shared" si="12"/>
        <v>0</v>
      </c>
      <c r="G95" s="40">
        <f t="shared" si="13"/>
        <v>0</v>
      </c>
      <c r="H95" s="40">
        <f t="shared" si="14"/>
        <v>0</v>
      </c>
      <c r="I95" s="40">
        <f t="shared" si="15"/>
        <v>0</v>
      </c>
      <c r="J95" s="40">
        <f t="shared" si="16"/>
        <v>0</v>
      </c>
      <c r="K95" s="40">
        <f t="shared" si="17"/>
        <v>0</v>
      </c>
      <c r="L95" s="40">
        <f t="shared" si="18"/>
        <v>0</v>
      </c>
      <c r="M95" s="40">
        <v>1</v>
      </c>
      <c r="N95" s="40">
        <v>1</v>
      </c>
      <c r="O95" s="40">
        <v>1</v>
      </c>
      <c r="P95" s="40">
        <v>1</v>
      </c>
      <c r="Q95" s="40">
        <v>1</v>
      </c>
      <c r="R95" s="40">
        <v>1</v>
      </c>
      <c r="S95" s="40">
        <v>1</v>
      </c>
      <c r="T95" s="40">
        <v>1</v>
      </c>
      <c r="U95" s="40">
        <v>1</v>
      </c>
    </row>
    <row r="96" spans="1:21">
      <c r="A96" s="40">
        <v>1</v>
      </c>
      <c r="B96" s="40">
        <v>12</v>
      </c>
      <c r="C96" s="40">
        <v>5</v>
      </c>
      <c r="D96" s="40">
        <f t="shared" si="10"/>
        <v>0</v>
      </c>
      <c r="E96" s="40">
        <f t="shared" si="11"/>
        <v>0</v>
      </c>
      <c r="F96" s="40">
        <f t="shared" si="12"/>
        <v>0</v>
      </c>
      <c r="G96" s="40">
        <f t="shared" si="13"/>
        <v>0</v>
      </c>
      <c r="H96" s="40">
        <f t="shared" si="14"/>
        <v>0</v>
      </c>
      <c r="I96" s="40">
        <f t="shared" si="15"/>
        <v>0</v>
      </c>
      <c r="J96" s="40">
        <f t="shared" si="16"/>
        <v>0</v>
      </c>
      <c r="K96" s="40">
        <f t="shared" si="17"/>
        <v>0</v>
      </c>
      <c r="L96" s="40">
        <f t="shared" si="18"/>
        <v>0</v>
      </c>
      <c r="M96" s="40">
        <v>1</v>
      </c>
      <c r="N96" s="40">
        <v>1</v>
      </c>
      <c r="O96" s="40">
        <v>1</v>
      </c>
      <c r="P96" s="40">
        <v>1</v>
      </c>
      <c r="Q96" s="40">
        <v>1</v>
      </c>
      <c r="R96" s="40">
        <v>1</v>
      </c>
      <c r="S96" s="40">
        <v>1</v>
      </c>
      <c r="T96" s="40">
        <v>1</v>
      </c>
      <c r="U96" s="40">
        <v>3</v>
      </c>
    </row>
    <row r="97" spans="1:21">
      <c r="A97" s="40">
        <v>1</v>
      </c>
      <c r="B97" s="40">
        <v>12</v>
      </c>
      <c r="C97" s="40">
        <v>6</v>
      </c>
      <c r="D97" s="40">
        <f t="shared" si="10"/>
        <v>0</v>
      </c>
      <c r="E97" s="40">
        <f t="shared" si="11"/>
        <v>0</v>
      </c>
      <c r="F97" s="40">
        <f t="shared" si="12"/>
        <v>0</v>
      </c>
      <c r="G97" s="40">
        <f t="shared" si="13"/>
        <v>0</v>
      </c>
      <c r="H97" s="40">
        <f t="shared" si="14"/>
        <v>0</v>
      </c>
      <c r="I97" s="40">
        <f t="shared" si="15"/>
        <v>0</v>
      </c>
      <c r="J97" s="40">
        <f t="shared" si="16"/>
        <v>0</v>
      </c>
      <c r="K97" s="40">
        <f t="shared" si="17"/>
        <v>0</v>
      </c>
      <c r="L97" s="40">
        <f t="shared" si="18"/>
        <v>0</v>
      </c>
      <c r="M97" s="40">
        <v>1</v>
      </c>
      <c r="N97" s="40">
        <v>1</v>
      </c>
      <c r="O97" s="40">
        <v>1</v>
      </c>
      <c r="P97" s="40">
        <v>1</v>
      </c>
      <c r="Q97" s="40">
        <v>1</v>
      </c>
      <c r="R97" s="40">
        <v>1</v>
      </c>
      <c r="S97" s="40">
        <v>0.7142857142857143</v>
      </c>
      <c r="T97" s="40">
        <v>0.6428571428571429</v>
      </c>
      <c r="U97" s="40">
        <v>14</v>
      </c>
    </row>
    <row r="98" spans="1:21">
      <c r="A98" s="40">
        <v>1</v>
      </c>
      <c r="B98" s="40">
        <v>12</v>
      </c>
      <c r="C98" s="40">
        <v>7</v>
      </c>
      <c r="D98" s="40">
        <f t="shared" si="10"/>
        <v>0</v>
      </c>
      <c r="E98" s="40">
        <f t="shared" si="11"/>
        <v>0</v>
      </c>
      <c r="F98" s="40">
        <f t="shared" si="12"/>
        <v>0</v>
      </c>
      <c r="G98" s="40">
        <f t="shared" si="13"/>
        <v>0</v>
      </c>
      <c r="H98" s="40">
        <f t="shared" si="14"/>
        <v>0</v>
      </c>
      <c r="I98" s="40">
        <f t="shared" si="15"/>
        <v>0</v>
      </c>
      <c r="J98" s="40">
        <f t="shared" si="16"/>
        <v>0</v>
      </c>
      <c r="K98" s="40">
        <f t="shared" si="17"/>
        <v>0</v>
      </c>
      <c r="L98" s="40">
        <f t="shared" si="18"/>
        <v>0</v>
      </c>
      <c r="M98" s="40">
        <v>1</v>
      </c>
      <c r="N98" s="40">
        <v>1</v>
      </c>
      <c r="O98" s="40">
        <v>1</v>
      </c>
      <c r="P98" s="40">
        <v>1</v>
      </c>
      <c r="Q98" s="40">
        <v>0.95238095238095233</v>
      </c>
      <c r="R98" s="40">
        <v>0.8571428571428571</v>
      </c>
      <c r="S98" s="40">
        <v>0.66666666666666663</v>
      </c>
      <c r="T98" s="40">
        <v>0.47619047619047616</v>
      </c>
      <c r="U98" s="40">
        <v>21</v>
      </c>
    </row>
    <row r="99" spans="1:21">
      <c r="A99" s="40">
        <v>1</v>
      </c>
      <c r="B99" s="40">
        <v>12</v>
      </c>
      <c r="C99" s="40">
        <v>8</v>
      </c>
      <c r="D99" s="40">
        <f t="shared" si="10"/>
        <v>0</v>
      </c>
      <c r="E99" s="40">
        <f t="shared" si="11"/>
        <v>0</v>
      </c>
      <c r="F99" s="40">
        <f t="shared" si="12"/>
        <v>0</v>
      </c>
      <c r="G99" s="40">
        <f t="shared" si="13"/>
        <v>0</v>
      </c>
      <c r="H99" s="40">
        <f t="shared" si="14"/>
        <v>0</v>
      </c>
      <c r="I99" s="40">
        <f t="shared" si="15"/>
        <v>0</v>
      </c>
      <c r="J99" s="40">
        <f t="shared" si="16"/>
        <v>0</v>
      </c>
      <c r="K99" s="40">
        <f t="shared" si="17"/>
        <v>0</v>
      </c>
      <c r="L99" s="40">
        <f t="shared" si="18"/>
        <v>0</v>
      </c>
      <c r="M99" s="40">
        <v>1</v>
      </c>
      <c r="N99" s="40">
        <v>1</v>
      </c>
      <c r="O99" s="40">
        <v>1</v>
      </c>
      <c r="P99" s="40">
        <v>1</v>
      </c>
      <c r="Q99" s="40">
        <v>1</v>
      </c>
      <c r="R99" s="40">
        <v>0.95652173913043481</v>
      </c>
      <c r="S99" s="40">
        <v>0.82608695652173914</v>
      </c>
      <c r="T99" s="40">
        <v>0.65217391304347827</v>
      </c>
      <c r="U99" s="40">
        <v>23</v>
      </c>
    </row>
    <row r="100" spans="1:21">
      <c r="A100" s="40">
        <v>1</v>
      </c>
      <c r="B100" s="40">
        <v>12</v>
      </c>
      <c r="C100" s="40">
        <v>9</v>
      </c>
      <c r="D100" s="40">
        <f t="shared" si="10"/>
        <v>0</v>
      </c>
      <c r="E100" s="40">
        <f t="shared" si="11"/>
        <v>0</v>
      </c>
      <c r="F100" s="40">
        <f t="shared" si="12"/>
        <v>0</v>
      </c>
      <c r="G100" s="40">
        <f t="shared" si="13"/>
        <v>0</v>
      </c>
      <c r="H100" s="40">
        <f t="shared" si="14"/>
        <v>0</v>
      </c>
      <c r="I100" s="40">
        <f t="shared" si="15"/>
        <v>0</v>
      </c>
      <c r="J100" s="40">
        <f t="shared" si="16"/>
        <v>0</v>
      </c>
      <c r="K100" s="40">
        <f t="shared" si="17"/>
        <v>0</v>
      </c>
      <c r="L100" s="40">
        <f t="shared" si="18"/>
        <v>0</v>
      </c>
      <c r="M100" s="40">
        <v>1</v>
      </c>
      <c r="N100" s="40">
        <v>1</v>
      </c>
      <c r="O100" s="40">
        <v>1</v>
      </c>
      <c r="P100" s="40">
        <v>1</v>
      </c>
      <c r="Q100" s="40">
        <v>1</v>
      </c>
      <c r="R100" s="40">
        <v>0.9375</v>
      </c>
      <c r="S100" s="40">
        <v>0.75</v>
      </c>
      <c r="T100" s="40">
        <v>0.6875</v>
      </c>
      <c r="U100" s="40">
        <v>16</v>
      </c>
    </row>
    <row r="101" spans="1:21">
      <c r="A101" s="40">
        <v>1</v>
      </c>
      <c r="B101" s="40">
        <v>12</v>
      </c>
      <c r="C101" s="40">
        <v>10</v>
      </c>
      <c r="D101" s="40">
        <f t="shared" si="10"/>
        <v>0</v>
      </c>
      <c r="E101" s="40">
        <f t="shared" si="11"/>
        <v>0</v>
      </c>
      <c r="F101" s="40">
        <f t="shared" si="12"/>
        <v>0</v>
      </c>
      <c r="G101" s="40">
        <f t="shared" si="13"/>
        <v>0</v>
      </c>
      <c r="H101" s="40">
        <f t="shared" si="14"/>
        <v>0</v>
      </c>
      <c r="I101" s="40">
        <f t="shared" si="15"/>
        <v>0</v>
      </c>
      <c r="J101" s="40">
        <f t="shared" si="16"/>
        <v>0</v>
      </c>
      <c r="K101" s="40">
        <f t="shared" si="17"/>
        <v>0</v>
      </c>
      <c r="L101" s="40">
        <f t="shared" si="18"/>
        <v>0</v>
      </c>
      <c r="M101" s="40">
        <v>1</v>
      </c>
      <c r="N101" s="40">
        <v>1</v>
      </c>
      <c r="O101" s="40">
        <v>1</v>
      </c>
      <c r="P101" s="40">
        <v>1</v>
      </c>
      <c r="Q101" s="40">
        <v>1</v>
      </c>
      <c r="R101" s="40">
        <v>1</v>
      </c>
      <c r="S101" s="40">
        <v>1</v>
      </c>
      <c r="T101" s="40">
        <v>0.83333333333333337</v>
      </c>
      <c r="U101" s="40">
        <v>6</v>
      </c>
    </row>
    <row r="102" spans="1:21">
      <c r="A102" s="40">
        <v>1</v>
      </c>
      <c r="B102" s="40">
        <v>12</v>
      </c>
      <c r="C102" s="40">
        <v>11</v>
      </c>
      <c r="D102" s="40">
        <f t="shared" si="10"/>
        <v>0</v>
      </c>
      <c r="E102" s="40">
        <f t="shared" si="11"/>
        <v>0</v>
      </c>
      <c r="F102" s="40">
        <f t="shared" si="12"/>
        <v>0</v>
      </c>
      <c r="G102" s="40">
        <f t="shared" si="13"/>
        <v>0</v>
      </c>
      <c r="H102" s="40">
        <f t="shared" si="14"/>
        <v>0</v>
      </c>
      <c r="I102" s="40">
        <f t="shared" si="15"/>
        <v>0</v>
      </c>
      <c r="J102" s="40">
        <f t="shared" si="16"/>
        <v>0</v>
      </c>
      <c r="K102" s="40">
        <f t="shared" si="17"/>
        <v>0</v>
      </c>
      <c r="L102" s="40">
        <f t="shared" si="18"/>
        <v>0</v>
      </c>
      <c r="M102" s="40">
        <v>1</v>
      </c>
      <c r="N102" s="40">
        <v>1</v>
      </c>
      <c r="O102" s="40">
        <v>1</v>
      </c>
      <c r="P102" s="40">
        <v>1</v>
      </c>
      <c r="Q102" s="40">
        <v>1</v>
      </c>
      <c r="R102" s="40">
        <v>1</v>
      </c>
      <c r="S102" s="40">
        <v>1</v>
      </c>
      <c r="T102" s="40">
        <v>0</v>
      </c>
      <c r="U102" s="40">
        <v>2</v>
      </c>
    </row>
    <row r="103" spans="1:21">
      <c r="A103" s="40">
        <v>1</v>
      </c>
      <c r="B103" s="40">
        <v>12</v>
      </c>
      <c r="C103" s="40">
        <v>12</v>
      </c>
      <c r="D103" s="40">
        <f t="shared" si="10"/>
        <v>0</v>
      </c>
      <c r="E103" s="40">
        <f t="shared" si="11"/>
        <v>0</v>
      </c>
      <c r="F103" s="40">
        <f t="shared" si="12"/>
        <v>0</v>
      </c>
      <c r="G103" s="40">
        <f t="shared" si="13"/>
        <v>0</v>
      </c>
      <c r="H103" s="40">
        <f t="shared" si="14"/>
        <v>0</v>
      </c>
      <c r="I103" s="40">
        <f t="shared" si="15"/>
        <v>0</v>
      </c>
      <c r="J103" s="40">
        <f t="shared" si="16"/>
        <v>0</v>
      </c>
      <c r="K103" s="40">
        <f t="shared" si="17"/>
        <v>0</v>
      </c>
      <c r="L103" s="40">
        <f t="shared" si="18"/>
        <v>0</v>
      </c>
      <c r="M103" s="40">
        <v>1</v>
      </c>
      <c r="N103" s="40">
        <v>1</v>
      </c>
      <c r="O103" s="40">
        <v>1</v>
      </c>
      <c r="P103" s="40">
        <v>1</v>
      </c>
      <c r="Q103" s="40">
        <v>1</v>
      </c>
      <c r="R103" s="40">
        <v>1</v>
      </c>
      <c r="S103" s="40">
        <v>0.66666666666666663</v>
      </c>
      <c r="T103" s="40">
        <v>0.66666666666666663</v>
      </c>
      <c r="U103" s="40">
        <v>3</v>
      </c>
    </row>
    <row r="104" spans="1:21">
      <c r="A104" s="40">
        <v>1</v>
      </c>
      <c r="B104" s="40">
        <v>13</v>
      </c>
      <c r="C104" s="40">
        <v>4</v>
      </c>
      <c r="D104" s="40">
        <f t="shared" si="10"/>
        <v>0</v>
      </c>
      <c r="E104" s="40">
        <f t="shared" si="11"/>
        <v>0</v>
      </c>
      <c r="F104" s="40">
        <f t="shared" si="12"/>
        <v>0</v>
      </c>
      <c r="G104" s="40">
        <f t="shared" si="13"/>
        <v>0</v>
      </c>
      <c r="H104" s="40">
        <f t="shared" si="14"/>
        <v>0</v>
      </c>
      <c r="I104" s="40">
        <f t="shared" si="15"/>
        <v>0</v>
      </c>
      <c r="J104" s="40">
        <f t="shared" si="16"/>
        <v>0</v>
      </c>
      <c r="K104" s="40">
        <f t="shared" si="17"/>
        <v>0</v>
      </c>
      <c r="L104" s="40">
        <f t="shared" si="18"/>
        <v>0</v>
      </c>
      <c r="M104" s="40">
        <v>1</v>
      </c>
      <c r="N104" s="40">
        <v>1</v>
      </c>
      <c r="O104" s="40">
        <v>1</v>
      </c>
      <c r="P104" s="40">
        <v>1</v>
      </c>
      <c r="Q104" s="40">
        <v>1</v>
      </c>
      <c r="R104" s="40">
        <v>1</v>
      </c>
      <c r="S104" s="40">
        <v>1</v>
      </c>
      <c r="T104" s="40">
        <v>1</v>
      </c>
      <c r="U104" s="40">
        <v>1</v>
      </c>
    </row>
    <row r="105" spans="1:21">
      <c r="A105" s="40">
        <v>1</v>
      </c>
      <c r="B105" s="40">
        <v>13</v>
      </c>
      <c r="C105" s="40">
        <v>5</v>
      </c>
      <c r="D105" s="40">
        <f t="shared" si="10"/>
        <v>0</v>
      </c>
      <c r="E105" s="40">
        <f t="shared" si="11"/>
        <v>0</v>
      </c>
      <c r="F105" s="40">
        <f t="shared" si="12"/>
        <v>0</v>
      </c>
      <c r="G105" s="40">
        <f t="shared" si="13"/>
        <v>0</v>
      </c>
      <c r="H105" s="40">
        <f t="shared" si="14"/>
        <v>0</v>
      </c>
      <c r="I105" s="40">
        <f t="shared" si="15"/>
        <v>0</v>
      </c>
      <c r="J105" s="40">
        <f t="shared" si="16"/>
        <v>0</v>
      </c>
      <c r="K105" s="40">
        <f t="shared" si="17"/>
        <v>0</v>
      </c>
      <c r="L105" s="40">
        <f t="shared" si="18"/>
        <v>0</v>
      </c>
      <c r="M105" s="40">
        <v>1</v>
      </c>
      <c r="N105" s="40">
        <v>1</v>
      </c>
      <c r="O105" s="40">
        <v>1</v>
      </c>
      <c r="P105" s="40">
        <v>1</v>
      </c>
      <c r="Q105" s="40">
        <v>1</v>
      </c>
      <c r="R105" s="40">
        <v>1</v>
      </c>
      <c r="S105" s="40">
        <v>0.5</v>
      </c>
      <c r="T105" s="40">
        <v>0.5</v>
      </c>
      <c r="U105" s="40">
        <v>4</v>
      </c>
    </row>
    <row r="106" spans="1:21">
      <c r="A106" s="40">
        <v>1</v>
      </c>
      <c r="B106" s="40">
        <v>13</v>
      </c>
      <c r="C106" s="40">
        <v>6</v>
      </c>
      <c r="D106" s="40">
        <f t="shared" si="10"/>
        <v>0</v>
      </c>
      <c r="E106" s="40">
        <f t="shared" si="11"/>
        <v>0</v>
      </c>
      <c r="F106" s="40">
        <f t="shared" si="12"/>
        <v>0</v>
      </c>
      <c r="G106" s="40">
        <f t="shared" si="13"/>
        <v>0</v>
      </c>
      <c r="H106" s="40">
        <f t="shared" si="14"/>
        <v>0</v>
      </c>
      <c r="I106" s="40">
        <f t="shared" si="15"/>
        <v>0</v>
      </c>
      <c r="J106" s="40">
        <f t="shared" si="16"/>
        <v>0</v>
      </c>
      <c r="K106" s="40">
        <f t="shared" si="17"/>
        <v>0</v>
      </c>
      <c r="L106" s="40">
        <f t="shared" si="18"/>
        <v>0</v>
      </c>
      <c r="M106" s="40">
        <v>1</v>
      </c>
      <c r="N106" s="40">
        <v>1</v>
      </c>
      <c r="O106" s="40">
        <v>1</v>
      </c>
      <c r="P106" s="40">
        <v>1</v>
      </c>
      <c r="Q106" s="40">
        <v>1</v>
      </c>
      <c r="R106" s="40">
        <v>1</v>
      </c>
      <c r="S106" s="40">
        <v>1</v>
      </c>
      <c r="T106" s="40">
        <v>1</v>
      </c>
      <c r="U106" s="40">
        <v>4</v>
      </c>
    </row>
    <row r="107" spans="1:21">
      <c r="A107" s="40">
        <v>1</v>
      </c>
      <c r="B107" s="40">
        <v>13</v>
      </c>
      <c r="C107" s="40">
        <v>7</v>
      </c>
      <c r="D107" s="40">
        <f t="shared" si="10"/>
        <v>0</v>
      </c>
      <c r="E107" s="40">
        <f t="shared" si="11"/>
        <v>0</v>
      </c>
      <c r="F107" s="40">
        <f t="shared" si="12"/>
        <v>0</v>
      </c>
      <c r="G107" s="40">
        <f t="shared" si="13"/>
        <v>0</v>
      </c>
      <c r="H107" s="40">
        <f t="shared" si="14"/>
        <v>0</v>
      </c>
      <c r="I107" s="40">
        <f t="shared" si="15"/>
        <v>0</v>
      </c>
      <c r="J107" s="40">
        <f t="shared" si="16"/>
        <v>0</v>
      </c>
      <c r="K107" s="40">
        <f t="shared" si="17"/>
        <v>0</v>
      </c>
      <c r="L107" s="40">
        <f t="shared" si="18"/>
        <v>0</v>
      </c>
      <c r="M107" s="40">
        <v>1</v>
      </c>
      <c r="N107" s="40">
        <v>1</v>
      </c>
      <c r="O107" s="40">
        <v>1</v>
      </c>
      <c r="P107" s="40">
        <v>1</v>
      </c>
      <c r="Q107" s="40">
        <v>1</v>
      </c>
      <c r="R107" s="40">
        <v>1</v>
      </c>
      <c r="S107" s="40">
        <v>0.83333333333333337</v>
      </c>
      <c r="T107" s="40">
        <v>0.83333333333333337</v>
      </c>
      <c r="U107" s="40">
        <v>12</v>
      </c>
    </row>
    <row r="108" spans="1:21">
      <c r="A108" s="40">
        <v>1</v>
      </c>
      <c r="B108" s="40">
        <v>13</v>
      </c>
      <c r="C108" s="40">
        <v>8</v>
      </c>
      <c r="D108" s="40">
        <f t="shared" si="10"/>
        <v>0</v>
      </c>
      <c r="E108" s="40">
        <f t="shared" si="11"/>
        <v>0</v>
      </c>
      <c r="F108" s="40">
        <f t="shared" si="12"/>
        <v>0</v>
      </c>
      <c r="G108" s="40">
        <f t="shared" si="13"/>
        <v>0</v>
      </c>
      <c r="H108" s="40">
        <f t="shared" si="14"/>
        <v>0</v>
      </c>
      <c r="I108" s="40">
        <f t="shared" si="15"/>
        <v>0</v>
      </c>
      <c r="J108" s="40">
        <f t="shared" si="16"/>
        <v>0</v>
      </c>
      <c r="K108" s="40">
        <f t="shared" si="17"/>
        <v>0</v>
      </c>
      <c r="L108" s="40">
        <f t="shared" si="18"/>
        <v>0</v>
      </c>
      <c r="M108" s="40">
        <v>1</v>
      </c>
      <c r="N108" s="40">
        <v>1</v>
      </c>
      <c r="O108" s="40">
        <v>1</v>
      </c>
      <c r="P108" s="40">
        <v>1</v>
      </c>
      <c r="Q108" s="40">
        <v>1</v>
      </c>
      <c r="R108" s="40">
        <v>0.95652173913043481</v>
      </c>
      <c r="S108" s="40">
        <v>0.91304347826086951</v>
      </c>
      <c r="T108" s="40">
        <v>0.73913043478260865</v>
      </c>
      <c r="U108" s="40">
        <v>23</v>
      </c>
    </row>
    <row r="109" spans="1:21">
      <c r="A109" s="40">
        <v>1</v>
      </c>
      <c r="B109" s="40">
        <v>13</v>
      </c>
      <c r="C109" s="40">
        <v>9</v>
      </c>
      <c r="D109" s="40">
        <f t="shared" si="10"/>
        <v>0</v>
      </c>
      <c r="E109" s="40">
        <f t="shared" si="11"/>
        <v>0</v>
      </c>
      <c r="F109" s="40">
        <f t="shared" si="12"/>
        <v>0</v>
      </c>
      <c r="G109" s="40">
        <f t="shared" si="13"/>
        <v>0</v>
      </c>
      <c r="H109" s="40">
        <f t="shared" si="14"/>
        <v>0</v>
      </c>
      <c r="I109" s="40">
        <f t="shared" si="15"/>
        <v>0</v>
      </c>
      <c r="J109" s="40">
        <f t="shared" si="16"/>
        <v>0</v>
      </c>
      <c r="K109" s="40">
        <f t="shared" si="17"/>
        <v>0</v>
      </c>
      <c r="L109" s="40">
        <f t="shared" si="18"/>
        <v>0</v>
      </c>
      <c r="M109" s="40">
        <v>1</v>
      </c>
      <c r="N109" s="40">
        <v>1</v>
      </c>
      <c r="O109" s="40">
        <v>1</v>
      </c>
      <c r="P109" s="40">
        <v>1</v>
      </c>
      <c r="Q109" s="40">
        <v>0.93333333333333335</v>
      </c>
      <c r="R109" s="40">
        <v>0.93333333333333335</v>
      </c>
      <c r="S109" s="40">
        <v>0.8</v>
      </c>
      <c r="T109" s="40">
        <v>0.8</v>
      </c>
      <c r="U109" s="40">
        <v>15</v>
      </c>
    </row>
    <row r="110" spans="1:21">
      <c r="A110" s="40">
        <v>1</v>
      </c>
      <c r="B110" s="40">
        <v>13</v>
      </c>
      <c r="C110" s="40">
        <v>10</v>
      </c>
      <c r="D110" s="40">
        <f t="shared" si="10"/>
        <v>0</v>
      </c>
      <c r="E110" s="40">
        <f t="shared" si="11"/>
        <v>0</v>
      </c>
      <c r="F110" s="40">
        <f t="shared" si="12"/>
        <v>0</v>
      </c>
      <c r="G110" s="40">
        <f t="shared" si="13"/>
        <v>0</v>
      </c>
      <c r="H110" s="40">
        <f t="shared" si="14"/>
        <v>0</v>
      </c>
      <c r="I110" s="40">
        <f t="shared" si="15"/>
        <v>0</v>
      </c>
      <c r="J110" s="40">
        <f t="shared" si="16"/>
        <v>0</v>
      </c>
      <c r="K110" s="40">
        <f t="shared" si="17"/>
        <v>0</v>
      </c>
      <c r="L110" s="40">
        <f t="shared" si="18"/>
        <v>0</v>
      </c>
      <c r="M110" s="40">
        <v>1</v>
      </c>
      <c r="N110" s="40">
        <v>1</v>
      </c>
      <c r="O110" s="40">
        <v>1</v>
      </c>
      <c r="P110" s="40">
        <v>1</v>
      </c>
      <c r="Q110" s="40">
        <v>1</v>
      </c>
      <c r="R110" s="40">
        <v>0.8</v>
      </c>
      <c r="S110" s="40">
        <v>0.6</v>
      </c>
      <c r="T110" s="40">
        <v>0.6</v>
      </c>
      <c r="U110" s="40">
        <v>5</v>
      </c>
    </row>
    <row r="111" spans="1:21">
      <c r="A111" s="40">
        <v>1</v>
      </c>
      <c r="B111" s="40">
        <v>13</v>
      </c>
      <c r="C111" s="40">
        <v>11</v>
      </c>
      <c r="D111" s="40">
        <f t="shared" si="10"/>
        <v>0</v>
      </c>
      <c r="E111" s="40">
        <f t="shared" si="11"/>
        <v>0</v>
      </c>
      <c r="F111" s="40">
        <f t="shared" si="12"/>
        <v>0</v>
      </c>
      <c r="G111" s="40">
        <f t="shared" si="13"/>
        <v>0</v>
      </c>
      <c r="H111" s="40">
        <f t="shared" si="14"/>
        <v>0</v>
      </c>
      <c r="I111" s="40">
        <f t="shared" si="15"/>
        <v>0</v>
      </c>
      <c r="J111" s="40">
        <f t="shared" si="16"/>
        <v>0</v>
      </c>
      <c r="K111" s="40">
        <f t="shared" si="17"/>
        <v>0</v>
      </c>
      <c r="L111" s="40">
        <f t="shared" si="18"/>
        <v>0</v>
      </c>
      <c r="M111" s="40">
        <v>1</v>
      </c>
      <c r="N111" s="40">
        <v>1</v>
      </c>
      <c r="O111" s="40">
        <v>1</v>
      </c>
      <c r="P111" s="40">
        <v>1</v>
      </c>
      <c r="Q111" s="40">
        <v>1</v>
      </c>
      <c r="R111" s="40">
        <v>1</v>
      </c>
      <c r="S111" s="40">
        <v>1</v>
      </c>
      <c r="T111" s="40">
        <v>0.5</v>
      </c>
      <c r="U111" s="40">
        <v>2</v>
      </c>
    </row>
    <row r="112" spans="1:21">
      <c r="A112" s="40">
        <v>1</v>
      </c>
      <c r="B112" s="40">
        <v>13</v>
      </c>
      <c r="C112" s="40">
        <v>12</v>
      </c>
      <c r="D112" s="40">
        <f t="shared" si="10"/>
        <v>0</v>
      </c>
      <c r="E112" s="40">
        <f t="shared" si="11"/>
        <v>0</v>
      </c>
      <c r="F112" s="40">
        <f t="shared" si="12"/>
        <v>0</v>
      </c>
      <c r="G112" s="40">
        <f t="shared" si="13"/>
        <v>0</v>
      </c>
      <c r="H112" s="40">
        <f t="shared" si="14"/>
        <v>0</v>
      </c>
      <c r="I112" s="40">
        <f t="shared" si="15"/>
        <v>0</v>
      </c>
      <c r="J112" s="40">
        <f t="shared" si="16"/>
        <v>0</v>
      </c>
      <c r="K112" s="40">
        <f t="shared" si="17"/>
        <v>0</v>
      </c>
      <c r="L112" s="40">
        <f t="shared" si="18"/>
        <v>0</v>
      </c>
      <c r="M112" s="40">
        <v>1</v>
      </c>
      <c r="N112" s="40">
        <v>1</v>
      </c>
      <c r="O112" s="40">
        <v>1</v>
      </c>
      <c r="P112" s="40">
        <v>1</v>
      </c>
      <c r="Q112" s="40">
        <v>1</v>
      </c>
      <c r="R112" s="40">
        <v>1</v>
      </c>
      <c r="S112" s="40">
        <v>0.33333333333333331</v>
      </c>
      <c r="T112" s="40">
        <v>0.33333333333333331</v>
      </c>
      <c r="U112" s="40">
        <v>3</v>
      </c>
    </row>
    <row r="113" spans="1:21">
      <c r="A113" s="40">
        <v>1</v>
      </c>
      <c r="B113" s="40">
        <v>14</v>
      </c>
      <c r="C113" s="40">
        <v>5</v>
      </c>
      <c r="D113" s="40">
        <f t="shared" si="10"/>
        <v>0</v>
      </c>
      <c r="E113" s="40">
        <f t="shared" si="11"/>
        <v>0</v>
      </c>
      <c r="F113" s="40">
        <f t="shared" si="12"/>
        <v>0</v>
      </c>
      <c r="G113" s="40">
        <f t="shared" si="13"/>
        <v>0</v>
      </c>
      <c r="H113" s="40">
        <f t="shared" si="14"/>
        <v>0</v>
      </c>
      <c r="I113" s="40">
        <f t="shared" si="15"/>
        <v>0</v>
      </c>
      <c r="J113" s="40">
        <f t="shared" si="16"/>
        <v>0</v>
      </c>
      <c r="K113" s="40">
        <f t="shared" si="17"/>
        <v>0</v>
      </c>
      <c r="L113" s="40">
        <f t="shared" si="18"/>
        <v>0</v>
      </c>
      <c r="M113" s="40">
        <v>1</v>
      </c>
      <c r="N113" s="40">
        <v>1</v>
      </c>
      <c r="O113" s="40">
        <v>1</v>
      </c>
      <c r="P113" s="40">
        <v>1</v>
      </c>
      <c r="Q113" s="40">
        <v>1</v>
      </c>
      <c r="R113" s="40">
        <v>1</v>
      </c>
      <c r="S113" s="40">
        <v>0.5</v>
      </c>
      <c r="T113" s="40">
        <v>0.5</v>
      </c>
      <c r="U113" s="40">
        <v>2</v>
      </c>
    </row>
    <row r="114" spans="1:21">
      <c r="A114" s="40">
        <v>1</v>
      </c>
      <c r="B114" s="40">
        <v>14</v>
      </c>
      <c r="C114" s="40">
        <v>6</v>
      </c>
      <c r="D114" s="40">
        <f t="shared" si="10"/>
        <v>0</v>
      </c>
      <c r="E114" s="40">
        <f t="shared" si="11"/>
        <v>0</v>
      </c>
      <c r="F114" s="40">
        <f t="shared" si="12"/>
        <v>0</v>
      </c>
      <c r="G114" s="40">
        <f t="shared" si="13"/>
        <v>0</v>
      </c>
      <c r="H114" s="40">
        <f t="shared" si="14"/>
        <v>0</v>
      </c>
      <c r="I114" s="40">
        <f t="shared" si="15"/>
        <v>0</v>
      </c>
      <c r="J114" s="40">
        <f t="shared" si="16"/>
        <v>0</v>
      </c>
      <c r="K114" s="40">
        <f t="shared" si="17"/>
        <v>0</v>
      </c>
      <c r="L114" s="40">
        <f t="shared" si="18"/>
        <v>0</v>
      </c>
      <c r="M114" s="40">
        <v>1</v>
      </c>
      <c r="N114" s="40">
        <v>1</v>
      </c>
      <c r="O114" s="40">
        <v>1</v>
      </c>
      <c r="P114" s="40">
        <v>1</v>
      </c>
      <c r="Q114" s="40">
        <v>1</v>
      </c>
      <c r="R114" s="40">
        <v>1</v>
      </c>
      <c r="S114" s="40">
        <v>1</v>
      </c>
      <c r="T114" s="40">
        <v>1</v>
      </c>
      <c r="U114" s="40">
        <v>6</v>
      </c>
    </row>
    <row r="115" spans="1:21">
      <c r="A115" s="40">
        <v>1</v>
      </c>
      <c r="B115" s="40">
        <v>14</v>
      </c>
      <c r="C115" s="40">
        <v>7</v>
      </c>
      <c r="D115" s="40">
        <f t="shared" si="10"/>
        <v>0</v>
      </c>
      <c r="E115" s="40">
        <f t="shared" si="11"/>
        <v>0</v>
      </c>
      <c r="F115" s="40">
        <f t="shared" si="12"/>
        <v>0</v>
      </c>
      <c r="G115" s="40">
        <f t="shared" si="13"/>
        <v>0</v>
      </c>
      <c r="H115" s="40">
        <f t="shared" si="14"/>
        <v>0</v>
      </c>
      <c r="I115" s="40">
        <f t="shared" si="15"/>
        <v>0</v>
      </c>
      <c r="J115" s="40">
        <f t="shared" si="16"/>
        <v>0</v>
      </c>
      <c r="K115" s="40">
        <f t="shared" si="17"/>
        <v>0</v>
      </c>
      <c r="L115" s="40">
        <f t="shared" si="18"/>
        <v>0</v>
      </c>
      <c r="M115" s="40">
        <v>1</v>
      </c>
      <c r="N115" s="40">
        <v>1</v>
      </c>
      <c r="O115" s="40">
        <v>1</v>
      </c>
      <c r="P115" s="40">
        <v>1</v>
      </c>
      <c r="Q115" s="40">
        <v>1</v>
      </c>
      <c r="R115" s="40">
        <v>1</v>
      </c>
      <c r="S115" s="40">
        <v>1</v>
      </c>
      <c r="T115" s="40">
        <v>1</v>
      </c>
      <c r="U115" s="40">
        <v>17</v>
      </c>
    </row>
    <row r="116" spans="1:21">
      <c r="A116" s="40">
        <v>1</v>
      </c>
      <c r="B116" s="40">
        <v>14</v>
      </c>
      <c r="C116" s="40">
        <v>8</v>
      </c>
      <c r="D116" s="40">
        <f t="shared" si="10"/>
        <v>0</v>
      </c>
      <c r="E116" s="40">
        <f t="shared" si="11"/>
        <v>0</v>
      </c>
      <c r="F116" s="40">
        <f t="shared" si="12"/>
        <v>0</v>
      </c>
      <c r="G116" s="40">
        <f t="shared" si="13"/>
        <v>0</v>
      </c>
      <c r="H116" s="40">
        <f t="shared" si="14"/>
        <v>0</v>
      </c>
      <c r="I116" s="40">
        <f t="shared" si="15"/>
        <v>0</v>
      </c>
      <c r="J116" s="40">
        <f t="shared" si="16"/>
        <v>0</v>
      </c>
      <c r="K116" s="40">
        <f t="shared" si="17"/>
        <v>0</v>
      </c>
      <c r="L116" s="40">
        <f t="shared" si="18"/>
        <v>0</v>
      </c>
      <c r="M116" s="40">
        <v>1</v>
      </c>
      <c r="N116" s="40">
        <v>1</v>
      </c>
      <c r="O116" s="40">
        <v>1</v>
      </c>
      <c r="P116" s="40">
        <v>1</v>
      </c>
      <c r="Q116" s="40">
        <v>1</v>
      </c>
      <c r="R116" s="40">
        <v>1</v>
      </c>
      <c r="S116" s="40">
        <v>0.84210526315789469</v>
      </c>
      <c r="T116" s="40">
        <v>0.84210526315789469</v>
      </c>
      <c r="U116" s="40">
        <v>19</v>
      </c>
    </row>
    <row r="117" spans="1:21">
      <c r="A117" s="40">
        <v>1</v>
      </c>
      <c r="B117" s="40">
        <v>14</v>
      </c>
      <c r="C117" s="40">
        <v>9</v>
      </c>
      <c r="D117" s="40">
        <f t="shared" si="10"/>
        <v>0</v>
      </c>
      <c r="E117" s="40">
        <f t="shared" si="11"/>
        <v>0</v>
      </c>
      <c r="F117" s="40">
        <f t="shared" si="12"/>
        <v>0</v>
      </c>
      <c r="G117" s="40">
        <f t="shared" si="13"/>
        <v>0</v>
      </c>
      <c r="H117" s="40">
        <f t="shared" si="14"/>
        <v>0</v>
      </c>
      <c r="I117" s="40">
        <f t="shared" si="15"/>
        <v>0</v>
      </c>
      <c r="J117" s="40">
        <f t="shared" si="16"/>
        <v>0</v>
      </c>
      <c r="K117" s="40">
        <f t="shared" si="17"/>
        <v>0</v>
      </c>
      <c r="L117" s="40">
        <f t="shared" si="18"/>
        <v>0</v>
      </c>
      <c r="M117" s="40">
        <v>1</v>
      </c>
      <c r="N117" s="40">
        <v>1</v>
      </c>
      <c r="O117" s="40">
        <v>1</v>
      </c>
      <c r="P117" s="40">
        <v>1</v>
      </c>
      <c r="Q117" s="40">
        <v>1</v>
      </c>
      <c r="R117" s="40">
        <v>1</v>
      </c>
      <c r="S117" s="40">
        <v>0.94736842105263153</v>
      </c>
      <c r="T117" s="40">
        <v>0.78947368421052633</v>
      </c>
      <c r="U117" s="40">
        <v>19</v>
      </c>
    </row>
    <row r="118" spans="1:21">
      <c r="A118" s="40">
        <v>1</v>
      </c>
      <c r="B118" s="40">
        <v>14</v>
      </c>
      <c r="C118" s="40">
        <v>10</v>
      </c>
      <c r="D118" s="40">
        <f t="shared" si="10"/>
        <v>0</v>
      </c>
      <c r="E118" s="40">
        <f t="shared" si="11"/>
        <v>0</v>
      </c>
      <c r="F118" s="40">
        <f t="shared" si="12"/>
        <v>0</v>
      </c>
      <c r="G118" s="40">
        <f t="shared" si="13"/>
        <v>0</v>
      </c>
      <c r="H118" s="40">
        <f t="shared" si="14"/>
        <v>0</v>
      </c>
      <c r="I118" s="40">
        <f t="shared" si="15"/>
        <v>0</v>
      </c>
      <c r="J118" s="40">
        <f t="shared" si="16"/>
        <v>0</v>
      </c>
      <c r="K118" s="40">
        <f t="shared" si="17"/>
        <v>0</v>
      </c>
      <c r="L118" s="40">
        <f t="shared" si="18"/>
        <v>0</v>
      </c>
      <c r="M118" s="40">
        <v>1</v>
      </c>
      <c r="N118" s="40">
        <v>1</v>
      </c>
      <c r="O118" s="40">
        <v>1</v>
      </c>
      <c r="P118" s="40">
        <v>0.9</v>
      </c>
      <c r="Q118" s="40">
        <v>0.9</v>
      </c>
      <c r="R118" s="40">
        <v>0.9</v>
      </c>
      <c r="S118" s="40">
        <v>0.8</v>
      </c>
      <c r="T118" s="40">
        <v>0.8</v>
      </c>
      <c r="U118" s="40">
        <v>10</v>
      </c>
    </row>
    <row r="119" spans="1:21">
      <c r="A119" s="40">
        <v>1</v>
      </c>
      <c r="B119" s="40">
        <v>14</v>
      </c>
      <c r="C119" s="40">
        <v>11</v>
      </c>
      <c r="D119" s="40">
        <f t="shared" si="10"/>
        <v>0</v>
      </c>
      <c r="E119" s="40">
        <f t="shared" si="11"/>
        <v>0</v>
      </c>
      <c r="F119" s="40">
        <f t="shared" si="12"/>
        <v>0</v>
      </c>
      <c r="G119" s="40">
        <f t="shared" si="13"/>
        <v>0</v>
      </c>
      <c r="H119" s="40">
        <f t="shared" si="14"/>
        <v>0</v>
      </c>
      <c r="I119" s="40">
        <f t="shared" si="15"/>
        <v>0</v>
      </c>
      <c r="J119" s="40">
        <f t="shared" si="16"/>
        <v>0</v>
      </c>
      <c r="K119" s="40">
        <f t="shared" si="17"/>
        <v>0</v>
      </c>
      <c r="L119" s="40">
        <f t="shared" si="18"/>
        <v>0</v>
      </c>
      <c r="M119" s="40">
        <v>1</v>
      </c>
      <c r="N119" s="40">
        <v>1</v>
      </c>
      <c r="O119" s="40">
        <v>1</v>
      </c>
      <c r="P119" s="40">
        <v>1</v>
      </c>
      <c r="Q119" s="40">
        <v>1</v>
      </c>
      <c r="R119" s="40">
        <v>1</v>
      </c>
      <c r="S119" s="40">
        <v>1</v>
      </c>
      <c r="T119" s="40">
        <v>1</v>
      </c>
      <c r="U119" s="40">
        <v>8</v>
      </c>
    </row>
    <row r="120" spans="1:21">
      <c r="A120" s="40">
        <v>1</v>
      </c>
      <c r="B120" s="40">
        <v>14</v>
      </c>
      <c r="C120" s="40">
        <v>12</v>
      </c>
      <c r="D120" s="40">
        <f t="shared" si="10"/>
        <v>0</v>
      </c>
      <c r="E120" s="40">
        <f t="shared" si="11"/>
        <v>0</v>
      </c>
      <c r="F120" s="40">
        <f t="shared" si="12"/>
        <v>0</v>
      </c>
      <c r="G120" s="40">
        <f t="shared" si="13"/>
        <v>0</v>
      </c>
      <c r="H120" s="40">
        <f t="shared" si="14"/>
        <v>0</v>
      </c>
      <c r="I120" s="40">
        <f t="shared" si="15"/>
        <v>0</v>
      </c>
      <c r="J120" s="40">
        <f t="shared" si="16"/>
        <v>0</v>
      </c>
      <c r="K120" s="40">
        <f t="shared" si="17"/>
        <v>0</v>
      </c>
      <c r="L120" s="40">
        <f t="shared" si="18"/>
        <v>0</v>
      </c>
      <c r="M120" s="40">
        <v>1</v>
      </c>
      <c r="N120" s="40">
        <v>1</v>
      </c>
      <c r="O120" s="40">
        <v>1</v>
      </c>
      <c r="P120" s="40">
        <v>1</v>
      </c>
      <c r="Q120" s="40">
        <v>1</v>
      </c>
      <c r="R120" s="40">
        <v>1</v>
      </c>
      <c r="S120" s="40">
        <v>0.91304347826086951</v>
      </c>
      <c r="T120" s="40">
        <v>0.86956521739130432</v>
      </c>
      <c r="U120" s="40">
        <v>23</v>
      </c>
    </row>
    <row r="121" spans="1:21">
      <c r="A121" s="40">
        <v>2</v>
      </c>
      <c r="B121" s="40">
        <v>1</v>
      </c>
      <c r="C121" s="40">
        <v>1</v>
      </c>
      <c r="D121" s="40">
        <f t="shared" si="10"/>
        <v>0</v>
      </c>
      <c r="E121" s="40">
        <f t="shared" si="11"/>
        <v>0</v>
      </c>
      <c r="F121" s="40">
        <f t="shared" si="12"/>
        <v>0</v>
      </c>
      <c r="G121" s="40">
        <f t="shared" si="13"/>
        <v>0</v>
      </c>
      <c r="H121" s="40">
        <f t="shared" si="14"/>
        <v>0</v>
      </c>
      <c r="I121" s="40">
        <f t="shared" si="15"/>
        <v>0</v>
      </c>
      <c r="J121" s="40">
        <f t="shared" si="16"/>
        <v>0</v>
      </c>
      <c r="K121" s="40">
        <f t="shared" si="17"/>
        <v>0</v>
      </c>
      <c r="L121" s="40">
        <f t="shared" si="18"/>
        <v>0</v>
      </c>
      <c r="M121" s="40">
        <v>0.72</v>
      </c>
      <c r="N121" s="40">
        <v>0.08</v>
      </c>
      <c r="O121" s="40">
        <v>0.04</v>
      </c>
      <c r="P121" s="40">
        <v>0.04</v>
      </c>
      <c r="Q121" s="40">
        <v>0.04</v>
      </c>
      <c r="R121" s="40">
        <v>0.04</v>
      </c>
      <c r="S121" s="40">
        <v>0.04</v>
      </c>
      <c r="T121" s="40">
        <v>0.04</v>
      </c>
      <c r="U121" s="40">
        <v>25</v>
      </c>
    </row>
    <row r="122" spans="1:21">
      <c r="A122" s="40">
        <v>2</v>
      </c>
      <c r="B122" s="40">
        <v>1</v>
      </c>
      <c r="C122" s="40">
        <v>2</v>
      </c>
      <c r="D122" s="40">
        <f t="shared" si="10"/>
        <v>0</v>
      </c>
      <c r="E122" s="40">
        <f t="shared" si="11"/>
        <v>0</v>
      </c>
      <c r="F122" s="40">
        <f t="shared" si="12"/>
        <v>0</v>
      </c>
      <c r="G122" s="40">
        <f t="shared" si="13"/>
        <v>0</v>
      </c>
      <c r="H122" s="40">
        <f t="shared" si="14"/>
        <v>0</v>
      </c>
      <c r="I122" s="40">
        <f t="shared" si="15"/>
        <v>0</v>
      </c>
      <c r="J122" s="40">
        <f t="shared" si="16"/>
        <v>0</v>
      </c>
      <c r="K122" s="40">
        <f t="shared" si="17"/>
        <v>0</v>
      </c>
      <c r="L122" s="40">
        <f t="shared" si="18"/>
        <v>0</v>
      </c>
      <c r="M122" s="40">
        <v>0.83132530120481929</v>
      </c>
      <c r="N122" s="40">
        <v>0.28915662650602408</v>
      </c>
      <c r="O122" s="40">
        <v>8.4337349397590355E-2</v>
      </c>
      <c r="P122" s="40">
        <v>3.614457831325301E-2</v>
      </c>
      <c r="Q122" s="40">
        <v>1.2048192771084338E-2</v>
      </c>
      <c r="R122" s="40">
        <v>0</v>
      </c>
      <c r="S122" s="40">
        <v>0</v>
      </c>
      <c r="T122" s="40">
        <v>0</v>
      </c>
      <c r="U122" s="40">
        <v>83</v>
      </c>
    </row>
    <row r="123" spans="1:21">
      <c r="A123" s="40">
        <v>2</v>
      </c>
      <c r="B123" s="40">
        <v>1</v>
      </c>
      <c r="C123" s="40">
        <v>3</v>
      </c>
      <c r="D123" s="40">
        <f t="shared" si="10"/>
        <v>0</v>
      </c>
      <c r="E123" s="40">
        <f t="shared" si="11"/>
        <v>0</v>
      </c>
      <c r="F123" s="40">
        <f t="shared" si="12"/>
        <v>0</v>
      </c>
      <c r="G123" s="40">
        <f t="shared" si="13"/>
        <v>0</v>
      </c>
      <c r="H123" s="40">
        <f t="shared" si="14"/>
        <v>0</v>
      </c>
      <c r="I123" s="40">
        <f t="shared" si="15"/>
        <v>0</v>
      </c>
      <c r="J123" s="40">
        <f t="shared" si="16"/>
        <v>0</v>
      </c>
      <c r="K123" s="40">
        <f t="shared" si="17"/>
        <v>0</v>
      </c>
      <c r="L123" s="40">
        <f t="shared" si="18"/>
        <v>0</v>
      </c>
      <c r="M123" s="40">
        <v>0.93023255813953487</v>
      </c>
      <c r="N123" s="40">
        <v>0.32558139534883723</v>
      </c>
      <c r="O123" s="40">
        <v>0.13953488372093023</v>
      </c>
      <c r="P123" s="40">
        <v>4.6511627906976744E-2</v>
      </c>
      <c r="Q123" s="40">
        <v>2.3255813953488372E-2</v>
      </c>
      <c r="R123" s="40">
        <v>0</v>
      </c>
      <c r="S123" s="40">
        <v>0</v>
      </c>
      <c r="T123" s="40">
        <v>0</v>
      </c>
      <c r="U123" s="40">
        <v>43</v>
      </c>
    </row>
    <row r="124" spans="1:21">
      <c r="A124" s="40">
        <v>2</v>
      </c>
      <c r="B124" s="40">
        <v>1</v>
      </c>
      <c r="C124" s="40">
        <v>4</v>
      </c>
      <c r="D124" s="40">
        <f t="shared" si="10"/>
        <v>0</v>
      </c>
      <c r="E124" s="40">
        <f t="shared" si="11"/>
        <v>0</v>
      </c>
      <c r="F124" s="40">
        <f t="shared" si="12"/>
        <v>0</v>
      </c>
      <c r="G124" s="40">
        <f t="shared" si="13"/>
        <v>0</v>
      </c>
      <c r="H124" s="40">
        <f t="shared" si="14"/>
        <v>0</v>
      </c>
      <c r="I124" s="40">
        <f t="shared" si="15"/>
        <v>0</v>
      </c>
      <c r="J124" s="40">
        <f t="shared" si="16"/>
        <v>0</v>
      </c>
      <c r="K124" s="40">
        <f t="shared" si="17"/>
        <v>0</v>
      </c>
      <c r="L124" s="40">
        <f t="shared" si="18"/>
        <v>0</v>
      </c>
      <c r="M124" s="40">
        <v>0.84615384615384615</v>
      </c>
      <c r="N124" s="40">
        <v>0.61538461538461542</v>
      </c>
      <c r="O124" s="40">
        <v>7.6923076923076927E-2</v>
      </c>
      <c r="P124" s="40">
        <v>7.6923076923076927E-2</v>
      </c>
      <c r="Q124" s="40">
        <v>7.6923076923076927E-2</v>
      </c>
      <c r="R124" s="40">
        <v>7.6923076923076927E-2</v>
      </c>
      <c r="S124" s="40">
        <v>0</v>
      </c>
      <c r="T124" s="40">
        <v>0</v>
      </c>
      <c r="U124" s="40">
        <v>13</v>
      </c>
    </row>
    <row r="125" spans="1:21">
      <c r="A125" s="40">
        <v>2</v>
      </c>
      <c r="B125" s="40">
        <v>1</v>
      </c>
      <c r="C125" s="40">
        <v>5</v>
      </c>
      <c r="D125" s="40">
        <f t="shared" si="10"/>
        <v>0</v>
      </c>
      <c r="E125" s="40">
        <f t="shared" si="11"/>
        <v>0</v>
      </c>
      <c r="F125" s="40">
        <f t="shared" si="12"/>
        <v>0</v>
      </c>
      <c r="G125" s="40">
        <f t="shared" si="13"/>
        <v>0</v>
      </c>
      <c r="H125" s="40">
        <f t="shared" si="14"/>
        <v>0</v>
      </c>
      <c r="I125" s="40">
        <f t="shared" si="15"/>
        <v>0</v>
      </c>
      <c r="J125" s="40">
        <f t="shared" si="16"/>
        <v>0</v>
      </c>
      <c r="K125" s="40">
        <f t="shared" si="17"/>
        <v>0</v>
      </c>
      <c r="L125" s="40">
        <f t="shared" si="18"/>
        <v>0</v>
      </c>
      <c r="M125" s="40">
        <v>1</v>
      </c>
      <c r="N125" s="40">
        <v>0</v>
      </c>
      <c r="O125" s="40">
        <v>0</v>
      </c>
      <c r="P125" s="40">
        <v>0</v>
      </c>
      <c r="Q125" s="40">
        <v>0</v>
      </c>
      <c r="R125" s="40">
        <v>0</v>
      </c>
      <c r="S125" s="40">
        <v>0</v>
      </c>
      <c r="T125" s="40">
        <v>0</v>
      </c>
      <c r="U125" s="40">
        <v>1</v>
      </c>
    </row>
    <row r="126" spans="1:21">
      <c r="A126" s="40">
        <v>2</v>
      </c>
      <c r="B126" s="40">
        <v>1</v>
      </c>
      <c r="C126" s="40">
        <v>6</v>
      </c>
      <c r="D126" s="40">
        <f t="shared" si="10"/>
        <v>0</v>
      </c>
      <c r="E126" s="40">
        <f t="shared" si="11"/>
        <v>0</v>
      </c>
      <c r="F126" s="40">
        <f t="shared" si="12"/>
        <v>0</v>
      </c>
      <c r="G126" s="40">
        <f t="shared" si="13"/>
        <v>0</v>
      </c>
      <c r="H126" s="40">
        <f t="shared" si="14"/>
        <v>0</v>
      </c>
      <c r="I126" s="40">
        <f t="shared" si="15"/>
        <v>0</v>
      </c>
      <c r="J126" s="40">
        <f t="shared" si="16"/>
        <v>0</v>
      </c>
      <c r="K126" s="40">
        <f t="shared" si="17"/>
        <v>0</v>
      </c>
      <c r="L126" s="40">
        <f t="shared" si="18"/>
        <v>0</v>
      </c>
      <c r="M126" s="40">
        <v>0</v>
      </c>
      <c r="N126" s="40">
        <v>0</v>
      </c>
      <c r="O126" s="40">
        <v>0</v>
      </c>
      <c r="P126" s="40">
        <v>0</v>
      </c>
      <c r="Q126" s="40">
        <v>0</v>
      </c>
      <c r="R126" s="40">
        <v>0</v>
      </c>
      <c r="S126" s="40">
        <v>0</v>
      </c>
      <c r="T126" s="40">
        <v>0</v>
      </c>
      <c r="U126" s="40">
        <v>1</v>
      </c>
    </row>
    <row r="127" spans="1:21">
      <c r="A127" s="40">
        <v>2</v>
      </c>
      <c r="B127" s="40">
        <v>2</v>
      </c>
      <c r="C127" s="40">
        <v>1</v>
      </c>
      <c r="D127" s="40">
        <f t="shared" si="10"/>
        <v>0</v>
      </c>
      <c r="E127" s="40">
        <f t="shared" si="11"/>
        <v>0</v>
      </c>
      <c r="F127" s="40">
        <f t="shared" si="12"/>
        <v>0</v>
      </c>
      <c r="G127" s="40">
        <f t="shared" si="13"/>
        <v>0</v>
      </c>
      <c r="H127" s="40">
        <f t="shared" si="14"/>
        <v>0</v>
      </c>
      <c r="I127" s="40">
        <f t="shared" si="15"/>
        <v>0</v>
      </c>
      <c r="J127" s="40">
        <f t="shared" si="16"/>
        <v>0</v>
      </c>
      <c r="K127" s="40">
        <f t="shared" si="17"/>
        <v>0</v>
      </c>
      <c r="L127" s="40">
        <f t="shared" si="18"/>
        <v>0</v>
      </c>
      <c r="M127" s="40">
        <v>1</v>
      </c>
      <c r="N127" s="40">
        <v>0</v>
      </c>
      <c r="O127" s="40">
        <v>0</v>
      </c>
      <c r="P127" s="40">
        <v>0</v>
      </c>
      <c r="Q127" s="40">
        <v>0</v>
      </c>
      <c r="R127" s="40">
        <v>0</v>
      </c>
      <c r="S127" s="40">
        <v>0</v>
      </c>
      <c r="T127" s="40">
        <v>0</v>
      </c>
      <c r="U127" s="40">
        <v>3</v>
      </c>
    </row>
    <row r="128" spans="1:21">
      <c r="A128" s="40">
        <v>2</v>
      </c>
      <c r="B128" s="40">
        <v>2</v>
      </c>
      <c r="C128" s="40">
        <v>2</v>
      </c>
      <c r="D128" s="40">
        <f t="shared" si="10"/>
        <v>0</v>
      </c>
      <c r="E128" s="40">
        <f t="shared" si="11"/>
        <v>0</v>
      </c>
      <c r="F128" s="40">
        <f t="shared" si="12"/>
        <v>0</v>
      </c>
      <c r="G128" s="40">
        <f t="shared" si="13"/>
        <v>0</v>
      </c>
      <c r="H128" s="40">
        <f t="shared" si="14"/>
        <v>0</v>
      </c>
      <c r="I128" s="40">
        <f t="shared" si="15"/>
        <v>0</v>
      </c>
      <c r="J128" s="40">
        <f t="shared" si="16"/>
        <v>0</v>
      </c>
      <c r="K128" s="40">
        <f t="shared" si="17"/>
        <v>0</v>
      </c>
      <c r="L128" s="40">
        <f t="shared" si="18"/>
        <v>0</v>
      </c>
      <c r="M128" s="40">
        <v>1</v>
      </c>
      <c r="N128" s="40">
        <v>0.36567164179104478</v>
      </c>
      <c r="O128" s="40">
        <v>8.9552238805970144E-2</v>
      </c>
      <c r="P128" s="40">
        <v>2.2388059701492536E-2</v>
      </c>
      <c r="Q128" s="40">
        <v>7.462686567164179E-3</v>
      </c>
      <c r="R128" s="40">
        <v>0</v>
      </c>
      <c r="S128" s="40">
        <v>0</v>
      </c>
      <c r="T128" s="40">
        <v>0</v>
      </c>
      <c r="U128" s="40">
        <v>134</v>
      </c>
    </row>
    <row r="129" spans="1:21">
      <c r="A129" s="40">
        <v>2</v>
      </c>
      <c r="B129" s="40">
        <v>2</v>
      </c>
      <c r="C129" s="40">
        <v>3</v>
      </c>
      <c r="D129" s="40">
        <f t="shared" si="10"/>
        <v>0</v>
      </c>
      <c r="E129" s="40">
        <f t="shared" si="11"/>
        <v>0</v>
      </c>
      <c r="F129" s="40">
        <f t="shared" si="12"/>
        <v>0</v>
      </c>
      <c r="G129" s="40">
        <f t="shared" si="13"/>
        <v>0</v>
      </c>
      <c r="H129" s="40">
        <f t="shared" si="14"/>
        <v>0</v>
      </c>
      <c r="I129" s="40">
        <f t="shared" si="15"/>
        <v>0</v>
      </c>
      <c r="J129" s="40">
        <f t="shared" si="16"/>
        <v>0</v>
      </c>
      <c r="K129" s="40">
        <f t="shared" si="17"/>
        <v>0</v>
      </c>
      <c r="L129" s="40">
        <f t="shared" si="18"/>
        <v>0</v>
      </c>
      <c r="M129" s="40">
        <v>0.99363057324840764</v>
      </c>
      <c r="N129" s="40">
        <v>0.57961783439490444</v>
      </c>
      <c r="O129" s="40">
        <v>0.14012738853503184</v>
      </c>
      <c r="P129" s="40">
        <v>3.8216560509554139E-2</v>
      </c>
      <c r="Q129" s="40">
        <v>6.369426751592357E-3</v>
      </c>
      <c r="R129" s="40">
        <v>0</v>
      </c>
      <c r="S129" s="40">
        <v>0</v>
      </c>
      <c r="T129" s="40">
        <v>0</v>
      </c>
      <c r="U129" s="40">
        <v>157</v>
      </c>
    </row>
    <row r="130" spans="1:21">
      <c r="A130" s="40">
        <v>2</v>
      </c>
      <c r="B130" s="40">
        <v>2</v>
      </c>
      <c r="C130" s="40">
        <v>4</v>
      </c>
      <c r="D130" s="40">
        <f t="shared" si="10"/>
        <v>0</v>
      </c>
      <c r="E130" s="40">
        <f t="shared" si="11"/>
        <v>0</v>
      </c>
      <c r="F130" s="40">
        <f t="shared" si="12"/>
        <v>0</v>
      </c>
      <c r="G130" s="40">
        <f t="shared" si="13"/>
        <v>0</v>
      </c>
      <c r="H130" s="40">
        <f t="shared" si="14"/>
        <v>0</v>
      </c>
      <c r="I130" s="40">
        <f t="shared" si="15"/>
        <v>0</v>
      </c>
      <c r="J130" s="40">
        <f t="shared" si="16"/>
        <v>0</v>
      </c>
      <c r="K130" s="40">
        <f t="shared" si="17"/>
        <v>0</v>
      </c>
      <c r="L130" s="40">
        <f t="shared" si="18"/>
        <v>0</v>
      </c>
      <c r="M130" s="40">
        <v>1</v>
      </c>
      <c r="N130" s="40">
        <v>0.65555555555555556</v>
      </c>
      <c r="O130" s="40">
        <v>0.3</v>
      </c>
      <c r="P130" s="40">
        <v>0.13333333333333333</v>
      </c>
      <c r="Q130" s="40">
        <v>5.5555555555555552E-2</v>
      </c>
      <c r="R130" s="40">
        <v>2.2222222222222223E-2</v>
      </c>
      <c r="S130" s="40">
        <v>1.1111111111111112E-2</v>
      </c>
      <c r="T130" s="40">
        <v>0</v>
      </c>
      <c r="U130" s="40">
        <v>90</v>
      </c>
    </row>
    <row r="131" spans="1:21">
      <c r="A131" s="40">
        <v>2</v>
      </c>
      <c r="B131" s="40">
        <v>2</v>
      </c>
      <c r="C131" s="40">
        <v>5</v>
      </c>
      <c r="D131" s="40">
        <f t="shared" ref="D131:D194" si="19">IF(AND($A131=$X$2,$B131=$X$33,$C131=$X$18),M131,0)</f>
        <v>0</v>
      </c>
      <c r="E131" s="40">
        <f t="shared" ref="E131:E194" si="20">IF(AND($A131=$X$2,$B131=$X$33,$C131=$X$18),N131,0)</f>
        <v>0</v>
      </c>
      <c r="F131" s="40">
        <f t="shared" ref="F131:F194" si="21">IF(AND($A131=$X$2,$B131=$X$33,$C131=$X$18),O131,0)</f>
        <v>0</v>
      </c>
      <c r="G131" s="40">
        <f t="shared" ref="G131:G194" si="22">IF(AND($A131=$X$2,$B131=$X$33,$C131=$X$18),P131,0)</f>
        <v>0</v>
      </c>
      <c r="H131" s="40">
        <f t="shared" ref="H131:H194" si="23">IF(AND($A131=$X$2,$B131=$X$33,$C131=$X$18),Q131,0)</f>
        <v>0</v>
      </c>
      <c r="I131" s="40">
        <f t="shared" ref="I131:I194" si="24">IF(AND($A131=$X$2,$B131=$X$33,$C131=$X$18),R131,0)</f>
        <v>0</v>
      </c>
      <c r="J131" s="40">
        <f t="shared" ref="J131:J194" si="25">IF(AND($A131=$X$2,$B131=$X$33,$C131=$X$18),S131,0)</f>
        <v>0</v>
      </c>
      <c r="K131" s="40">
        <f t="shared" ref="K131:K194" si="26">IF(AND($A131=$X$2,$B131=$X$33,$C131=$X$18),T131,0)</f>
        <v>0</v>
      </c>
      <c r="L131" s="40">
        <f t="shared" ref="L131:L194" si="27">IF(AND($A131=$X$2,$B131=$X$33,$C131=$X$18),U131,0)</f>
        <v>0</v>
      </c>
      <c r="M131" s="40">
        <v>1</v>
      </c>
      <c r="N131" s="40">
        <v>0.58333333333333337</v>
      </c>
      <c r="O131" s="40">
        <v>0.25</v>
      </c>
      <c r="P131" s="40">
        <v>0.16666666666666666</v>
      </c>
      <c r="Q131" s="40">
        <v>8.3333333333333329E-2</v>
      </c>
      <c r="R131" s="40">
        <v>0</v>
      </c>
      <c r="S131" s="40">
        <v>0</v>
      </c>
      <c r="T131" s="40">
        <v>0</v>
      </c>
      <c r="U131" s="40">
        <v>12</v>
      </c>
    </row>
    <row r="132" spans="1:21">
      <c r="A132" s="40">
        <v>2</v>
      </c>
      <c r="B132" s="40">
        <v>2</v>
      </c>
      <c r="C132" s="40">
        <v>6</v>
      </c>
      <c r="D132" s="40">
        <f t="shared" si="19"/>
        <v>0</v>
      </c>
      <c r="E132" s="40">
        <f t="shared" si="20"/>
        <v>0</v>
      </c>
      <c r="F132" s="40">
        <f t="shared" si="21"/>
        <v>0</v>
      </c>
      <c r="G132" s="40">
        <f t="shared" si="22"/>
        <v>0</v>
      </c>
      <c r="H132" s="40">
        <f t="shared" si="23"/>
        <v>0</v>
      </c>
      <c r="I132" s="40">
        <f t="shared" si="24"/>
        <v>0</v>
      </c>
      <c r="J132" s="40">
        <f t="shared" si="25"/>
        <v>0</v>
      </c>
      <c r="K132" s="40">
        <f t="shared" si="26"/>
        <v>0</v>
      </c>
      <c r="L132" s="40">
        <f t="shared" si="27"/>
        <v>0</v>
      </c>
      <c r="M132" s="40">
        <v>1</v>
      </c>
      <c r="N132" s="40">
        <v>0.66666666666666663</v>
      </c>
      <c r="O132" s="40">
        <v>0.33333333333333331</v>
      </c>
      <c r="P132" s="40">
        <v>0.33333333333333331</v>
      </c>
      <c r="Q132" s="40">
        <v>0</v>
      </c>
      <c r="R132" s="40">
        <v>0</v>
      </c>
      <c r="S132" s="40">
        <v>0</v>
      </c>
      <c r="T132" s="40">
        <v>0</v>
      </c>
      <c r="U132" s="40">
        <v>3</v>
      </c>
    </row>
    <row r="133" spans="1:21">
      <c r="A133" s="40">
        <v>2</v>
      </c>
      <c r="B133" s="40">
        <v>2</v>
      </c>
      <c r="C133" s="40">
        <v>7</v>
      </c>
      <c r="D133" s="40">
        <f t="shared" si="19"/>
        <v>0</v>
      </c>
      <c r="E133" s="40">
        <f t="shared" si="20"/>
        <v>0</v>
      </c>
      <c r="F133" s="40">
        <f t="shared" si="21"/>
        <v>0</v>
      </c>
      <c r="G133" s="40">
        <f t="shared" si="22"/>
        <v>0</v>
      </c>
      <c r="H133" s="40">
        <f t="shared" si="23"/>
        <v>0</v>
      </c>
      <c r="I133" s="40">
        <f t="shared" si="24"/>
        <v>0</v>
      </c>
      <c r="J133" s="40">
        <f t="shared" si="25"/>
        <v>0</v>
      </c>
      <c r="K133" s="40">
        <f t="shared" si="26"/>
        <v>0</v>
      </c>
      <c r="L133" s="40">
        <f t="shared" si="27"/>
        <v>0</v>
      </c>
      <c r="M133" s="40">
        <v>1</v>
      </c>
      <c r="N133" s="40">
        <v>1</v>
      </c>
      <c r="O133" s="40">
        <v>1</v>
      </c>
      <c r="P133" s="40">
        <v>0.5</v>
      </c>
      <c r="Q133" s="40">
        <v>0.5</v>
      </c>
      <c r="R133" s="40">
        <v>0.5</v>
      </c>
      <c r="S133" s="40">
        <v>0</v>
      </c>
      <c r="T133" s="40">
        <v>0</v>
      </c>
      <c r="U133" s="40">
        <v>2</v>
      </c>
    </row>
    <row r="134" spans="1:21">
      <c r="A134" s="40">
        <v>2</v>
      </c>
      <c r="B134" s="40">
        <v>3</v>
      </c>
      <c r="C134" s="40">
        <v>1</v>
      </c>
      <c r="D134" s="40">
        <f t="shared" si="19"/>
        <v>0</v>
      </c>
      <c r="E134" s="40">
        <f t="shared" si="20"/>
        <v>0</v>
      </c>
      <c r="F134" s="40">
        <f t="shared" si="21"/>
        <v>0</v>
      </c>
      <c r="G134" s="40">
        <f t="shared" si="22"/>
        <v>0</v>
      </c>
      <c r="H134" s="40">
        <f t="shared" si="23"/>
        <v>0</v>
      </c>
      <c r="I134" s="40">
        <f t="shared" si="24"/>
        <v>0</v>
      </c>
      <c r="J134" s="40">
        <f t="shared" si="25"/>
        <v>0</v>
      </c>
      <c r="K134" s="40">
        <f t="shared" si="26"/>
        <v>0</v>
      </c>
      <c r="L134" s="40">
        <f t="shared" si="27"/>
        <v>0</v>
      </c>
      <c r="M134" s="40">
        <v>1</v>
      </c>
      <c r="N134" s="40">
        <v>0</v>
      </c>
      <c r="O134" s="40">
        <v>0</v>
      </c>
      <c r="P134" s="40">
        <v>0</v>
      </c>
      <c r="Q134" s="40">
        <v>0</v>
      </c>
      <c r="R134" s="40">
        <v>0</v>
      </c>
      <c r="S134" s="40">
        <v>0</v>
      </c>
      <c r="T134" s="40">
        <v>0</v>
      </c>
      <c r="U134" s="40">
        <v>1</v>
      </c>
    </row>
    <row r="135" spans="1:21">
      <c r="A135" s="40">
        <v>2</v>
      </c>
      <c r="B135" s="40">
        <v>3</v>
      </c>
      <c r="C135" s="40">
        <v>2</v>
      </c>
      <c r="D135" s="40">
        <f t="shared" si="19"/>
        <v>0</v>
      </c>
      <c r="E135" s="40">
        <f t="shared" si="20"/>
        <v>0</v>
      </c>
      <c r="F135" s="40">
        <f t="shared" si="21"/>
        <v>0</v>
      </c>
      <c r="G135" s="40">
        <f t="shared" si="22"/>
        <v>0</v>
      </c>
      <c r="H135" s="40">
        <f t="shared" si="23"/>
        <v>0</v>
      </c>
      <c r="I135" s="40">
        <f t="shared" si="24"/>
        <v>0</v>
      </c>
      <c r="J135" s="40">
        <f t="shared" si="25"/>
        <v>0</v>
      </c>
      <c r="K135" s="40">
        <f t="shared" si="26"/>
        <v>0</v>
      </c>
      <c r="L135" s="40">
        <f t="shared" si="27"/>
        <v>0</v>
      </c>
      <c r="M135" s="40">
        <v>1</v>
      </c>
      <c r="N135" s="40">
        <v>0.90322580645161288</v>
      </c>
      <c r="O135" s="40">
        <v>0.17204301075268819</v>
      </c>
      <c r="P135" s="40">
        <v>4.3010752688172046E-2</v>
      </c>
      <c r="Q135" s="40">
        <v>0</v>
      </c>
      <c r="R135" s="40">
        <v>0</v>
      </c>
      <c r="S135" s="40">
        <v>0</v>
      </c>
      <c r="T135" s="40">
        <v>0</v>
      </c>
      <c r="U135" s="40">
        <v>93</v>
      </c>
    </row>
    <row r="136" spans="1:21">
      <c r="A136" s="40">
        <v>2</v>
      </c>
      <c r="B136" s="40">
        <v>3</v>
      </c>
      <c r="C136" s="40">
        <v>3</v>
      </c>
      <c r="D136" s="40">
        <f t="shared" si="19"/>
        <v>0</v>
      </c>
      <c r="E136" s="40">
        <f t="shared" si="20"/>
        <v>0</v>
      </c>
      <c r="F136" s="40">
        <f t="shared" si="21"/>
        <v>0</v>
      </c>
      <c r="G136" s="40">
        <f t="shared" si="22"/>
        <v>0</v>
      </c>
      <c r="H136" s="40">
        <f t="shared" si="23"/>
        <v>0</v>
      </c>
      <c r="I136" s="40">
        <f t="shared" si="24"/>
        <v>0</v>
      </c>
      <c r="J136" s="40">
        <f t="shared" si="25"/>
        <v>0</v>
      </c>
      <c r="K136" s="40">
        <f t="shared" si="26"/>
        <v>0</v>
      </c>
      <c r="L136" s="40">
        <f t="shared" si="27"/>
        <v>0</v>
      </c>
      <c r="M136" s="40">
        <v>1</v>
      </c>
      <c r="N136" s="40">
        <v>0.89473684210526316</v>
      </c>
      <c r="O136" s="40">
        <v>0.30143540669856461</v>
      </c>
      <c r="P136" s="40">
        <v>7.6555023923444973E-2</v>
      </c>
      <c r="Q136" s="40">
        <v>2.3923444976076555E-2</v>
      </c>
      <c r="R136" s="40">
        <v>9.5693779904306216E-3</v>
      </c>
      <c r="S136" s="40">
        <v>0</v>
      </c>
      <c r="T136" s="40">
        <v>0</v>
      </c>
      <c r="U136" s="40">
        <v>209</v>
      </c>
    </row>
    <row r="137" spans="1:21">
      <c r="A137" s="40">
        <v>2</v>
      </c>
      <c r="B137" s="40">
        <v>3</v>
      </c>
      <c r="C137" s="40">
        <v>4</v>
      </c>
      <c r="D137" s="40">
        <f t="shared" si="19"/>
        <v>0</v>
      </c>
      <c r="E137" s="40">
        <f t="shared" si="20"/>
        <v>0</v>
      </c>
      <c r="F137" s="40">
        <f t="shared" si="21"/>
        <v>0</v>
      </c>
      <c r="G137" s="40">
        <f t="shared" si="22"/>
        <v>0</v>
      </c>
      <c r="H137" s="40">
        <f t="shared" si="23"/>
        <v>0</v>
      </c>
      <c r="I137" s="40">
        <f t="shared" si="24"/>
        <v>0</v>
      </c>
      <c r="J137" s="40">
        <f t="shared" si="25"/>
        <v>0</v>
      </c>
      <c r="K137" s="40">
        <f t="shared" si="26"/>
        <v>0</v>
      </c>
      <c r="L137" s="40">
        <f t="shared" si="27"/>
        <v>0</v>
      </c>
      <c r="M137" s="40">
        <v>1</v>
      </c>
      <c r="N137" s="40">
        <v>0.91911764705882348</v>
      </c>
      <c r="O137" s="40">
        <v>0.4375</v>
      </c>
      <c r="P137" s="40">
        <v>0.15441176470588236</v>
      </c>
      <c r="Q137" s="40">
        <v>3.6764705882352942E-2</v>
      </c>
      <c r="R137" s="40">
        <v>2.5735294117647058E-2</v>
      </c>
      <c r="S137" s="40">
        <v>1.8382352941176471E-2</v>
      </c>
      <c r="T137" s="40">
        <v>1.4705882352941176E-2</v>
      </c>
      <c r="U137" s="40">
        <v>272</v>
      </c>
    </row>
    <row r="138" spans="1:21">
      <c r="A138" s="40">
        <v>2</v>
      </c>
      <c r="B138" s="40">
        <v>3</v>
      </c>
      <c r="C138" s="40">
        <v>5</v>
      </c>
      <c r="D138" s="40">
        <f t="shared" si="19"/>
        <v>0</v>
      </c>
      <c r="E138" s="40">
        <f t="shared" si="20"/>
        <v>0</v>
      </c>
      <c r="F138" s="40">
        <f t="shared" si="21"/>
        <v>0</v>
      </c>
      <c r="G138" s="40">
        <f t="shared" si="22"/>
        <v>0</v>
      </c>
      <c r="H138" s="40">
        <f t="shared" si="23"/>
        <v>0</v>
      </c>
      <c r="I138" s="40">
        <f t="shared" si="24"/>
        <v>0</v>
      </c>
      <c r="J138" s="40">
        <f t="shared" si="25"/>
        <v>0</v>
      </c>
      <c r="K138" s="40">
        <f t="shared" si="26"/>
        <v>0</v>
      </c>
      <c r="L138" s="40">
        <f t="shared" si="27"/>
        <v>0</v>
      </c>
      <c r="M138" s="40">
        <v>1</v>
      </c>
      <c r="N138" s="40">
        <v>0.95714285714285718</v>
      </c>
      <c r="O138" s="40">
        <v>0.52857142857142858</v>
      </c>
      <c r="P138" s="40">
        <v>0.17142857142857143</v>
      </c>
      <c r="Q138" s="40">
        <v>5.7142857142857141E-2</v>
      </c>
      <c r="R138" s="40">
        <v>2.8571428571428571E-2</v>
      </c>
      <c r="S138" s="40">
        <v>1.4285714285714285E-2</v>
      </c>
      <c r="T138" s="40">
        <v>1.4285714285714285E-2</v>
      </c>
      <c r="U138" s="40">
        <v>70</v>
      </c>
    </row>
    <row r="139" spans="1:21">
      <c r="A139" s="40">
        <v>2</v>
      </c>
      <c r="B139" s="40">
        <v>3</v>
      </c>
      <c r="C139" s="40">
        <v>6</v>
      </c>
      <c r="D139" s="40">
        <f t="shared" si="19"/>
        <v>0</v>
      </c>
      <c r="E139" s="40">
        <f t="shared" si="20"/>
        <v>0</v>
      </c>
      <c r="F139" s="40">
        <f t="shared" si="21"/>
        <v>0</v>
      </c>
      <c r="G139" s="40">
        <f t="shared" si="22"/>
        <v>0</v>
      </c>
      <c r="H139" s="40">
        <f t="shared" si="23"/>
        <v>0</v>
      </c>
      <c r="I139" s="40">
        <f t="shared" si="24"/>
        <v>0</v>
      </c>
      <c r="J139" s="40">
        <f t="shared" si="25"/>
        <v>0</v>
      </c>
      <c r="K139" s="40">
        <f t="shared" si="26"/>
        <v>0</v>
      </c>
      <c r="L139" s="40">
        <f t="shared" si="27"/>
        <v>0</v>
      </c>
      <c r="M139" s="40">
        <v>1</v>
      </c>
      <c r="N139" s="40">
        <v>0.96</v>
      </c>
      <c r="O139" s="40">
        <v>0.6</v>
      </c>
      <c r="P139" s="40">
        <v>0.4</v>
      </c>
      <c r="Q139" s="40">
        <v>0.28000000000000003</v>
      </c>
      <c r="R139" s="40">
        <v>0.12</v>
      </c>
      <c r="S139" s="40">
        <v>0.04</v>
      </c>
      <c r="T139" s="40">
        <v>0</v>
      </c>
      <c r="U139" s="40">
        <v>25</v>
      </c>
    </row>
    <row r="140" spans="1:21">
      <c r="A140" s="40">
        <v>2</v>
      </c>
      <c r="B140" s="40">
        <v>3</v>
      </c>
      <c r="C140" s="40">
        <v>7</v>
      </c>
      <c r="D140" s="40">
        <f t="shared" si="19"/>
        <v>0</v>
      </c>
      <c r="E140" s="40">
        <f t="shared" si="20"/>
        <v>0</v>
      </c>
      <c r="F140" s="40">
        <f t="shared" si="21"/>
        <v>0</v>
      </c>
      <c r="G140" s="40">
        <f t="shared" si="22"/>
        <v>0</v>
      </c>
      <c r="H140" s="40">
        <f t="shared" si="23"/>
        <v>0</v>
      </c>
      <c r="I140" s="40">
        <f t="shared" si="24"/>
        <v>0</v>
      </c>
      <c r="J140" s="40">
        <f t="shared" si="25"/>
        <v>0</v>
      </c>
      <c r="K140" s="40">
        <f t="shared" si="26"/>
        <v>0</v>
      </c>
      <c r="L140" s="40">
        <f t="shared" si="27"/>
        <v>0</v>
      </c>
      <c r="M140" s="40">
        <v>1</v>
      </c>
      <c r="N140" s="40">
        <v>0.8</v>
      </c>
      <c r="O140" s="40">
        <v>0.8</v>
      </c>
      <c r="P140" s="40">
        <v>0.6</v>
      </c>
      <c r="Q140" s="40">
        <v>0.4</v>
      </c>
      <c r="R140" s="40">
        <v>0.2</v>
      </c>
      <c r="S140" s="40">
        <v>0.2</v>
      </c>
      <c r="T140" s="40">
        <v>0.2</v>
      </c>
      <c r="U140" s="40">
        <v>5</v>
      </c>
    </row>
    <row r="141" spans="1:21">
      <c r="A141" s="40">
        <v>2</v>
      </c>
      <c r="B141" s="40">
        <v>3</v>
      </c>
      <c r="C141" s="40">
        <v>8</v>
      </c>
      <c r="D141" s="40">
        <f t="shared" si="19"/>
        <v>0</v>
      </c>
      <c r="E141" s="40">
        <f t="shared" si="20"/>
        <v>0</v>
      </c>
      <c r="F141" s="40">
        <f t="shared" si="21"/>
        <v>0</v>
      </c>
      <c r="G141" s="40">
        <f t="shared" si="22"/>
        <v>0</v>
      </c>
      <c r="H141" s="40">
        <f t="shared" si="23"/>
        <v>0</v>
      </c>
      <c r="I141" s="40">
        <f t="shared" si="24"/>
        <v>0</v>
      </c>
      <c r="J141" s="40">
        <f t="shared" si="25"/>
        <v>0</v>
      </c>
      <c r="K141" s="40">
        <f t="shared" si="26"/>
        <v>0</v>
      </c>
      <c r="L141" s="40">
        <f t="shared" si="27"/>
        <v>0</v>
      </c>
      <c r="M141" s="40">
        <v>1</v>
      </c>
      <c r="N141" s="40">
        <v>0.75</v>
      </c>
      <c r="O141" s="40">
        <v>0.75</v>
      </c>
      <c r="P141" s="40">
        <v>0.5</v>
      </c>
      <c r="Q141" s="40">
        <v>0.25</v>
      </c>
      <c r="R141" s="40">
        <v>0.25</v>
      </c>
      <c r="S141" s="40">
        <v>0.25</v>
      </c>
      <c r="T141" s="40">
        <v>0.25</v>
      </c>
      <c r="U141" s="40">
        <v>4</v>
      </c>
    </row>
    <row r="142" spans="1:21">
      <c r="A142" s="40">
        <v>2</v>
      </c>
      <c r="B142" s="40">
        <v>4</v>
      </c>
      <c r="C142" s="40">
        <v>2</v>
      </c>
      <c r="D142" s="40">
        <f t="shared" si="19"/>
        <v>0</v>
      </c>
      <c r="E142" s="40">
        <f t="shared" si="20"/>
        <v>0</v>
      </c>
      <c r="F142" s="40">
        <f t="shared" si="21"/>
        <v>0</v>
      </c>
      <c r="G142" s="40">
        <f t="shared" si="22"/>
        <v>0</v>
      </c>
      <c r="H142" s="40">
        <f t="shared" si="23"/>
        <v>0</v>
      </c>
      <c r="I142" s="40">
        <f t="shared" si="24"/>
        <v>0</v>
      </c>
      <c r="J142" s="40">
        <f t="shared" si="25"/>
        <v>0</v>
      </c>
      <c r="K142" s="40">
        <f t="shared" si="26"/>
        <v>0</v>
      </c>
      <c r="L142" s="40">
        <f t="shared" si="27"/>
        <v>0</v>
      </c>
      <c r="M142" s="40">
        <v>1</v>
      </c>
      <c r="N142" s="40">
        <v>1</v>
      </c>
      <c r="O142" s="40">
        <v>0.44117647058823528</v>
      </c>
      <c r="P142" s="40">
        <v>8.8235294117647065E-2</v>
      </c>
      <c r="Q142" s="40">
        <v>2.9411764705882353E-2</v>
      </c>
      <c r="R142" s="40">
        <v>0</v>
      </c>
      <c r="S142" s="40">
        <v>0</v>
      </c>
      <c r="T142" s="40">
        <v>0</v>
      </c>
      <c r="U142" s="40">
        <v>34</v>
      </c>
    </row>
    <row r="143" spans="1:21">
      <c r="A143" s="40">
        <v>2</v>
      </c>
      <c r="B143" s="40">
        <v>4</v>
      </c>
      <c r="C143" s="40">
        <v>3</v>
      </c>
      <c r="D143" s="40">
        <f t="shared" si="19"/>
        <v>0</v>
      </c>
      <c r="E143" s="40">
        <f t="shared" si="20"/>
        <v>0</v>
      </c>
      <c r="F143" s="40">
        <f t="shared" si="21"/>
        <v>0</v>
      </c>
      <c r="G143" s="40">
        <f t="shared" si="22"/>
        <v>0</v>
      </c>
      <c r="H143" s="40">
        <f t="shared" si="23"/>
        <v>0</v>
      </c>
      <c r="I143" s="40">
        <f t="shared" si="24"/>
        <v>0</v>
      </c>
      <c r="J143" s="40">
        <f t="shared" si="25"/>
        <v>0</v>
      </c>
      <c r="K143" s="40">
        <f t="shared" si="26"/>
        <v>0</v>
      </c>
      <c r="L143" s="40">
        <f t="shared" si="27"/>
        <v>0</v>
      </c>
      <c r="M143" s="40">
        <v>1</v>
      </c>
      <c r="N143" s="40">
        <v>0.99397590361445787</v>
      </c>
      <c r="O143" s="40">
        <v>0.56024096385542166</v>
      </c>
      <c r="P143" s="40">
        <v>0.10240963855421686</v>
      </c>
      <c r="Q143" s="40">
        <v>2.4096385542168676E-2</v>
      </c>
      <c r="R143" s="40">
        <v>1.2048192771084338E-2</v>
      </c>
      <c r="S143" s="40">
        <v>6.024096385542169E-3</v>
      </c>
      <c r="T143" s="40">
        <v>6.024096385542169E-3</v>
      </c>
      <c r="U143" s="40">
        <v>166</v>
      </c>
    </row>
    <row r="144" spans="1:21">
      <c r="A144" s="40">
        <v>2</v>
      </c>
      <c r="B144" s="40">
        <v>4</v>
      </c>
      <c r="C144" s="40">
        <v>4</v>
      </c>
      <c r="D144" s="40">
        <f t="shared" si="19"/>
        <v>0</v>
      </c>
      <c r="E144" s="40">
        <f t="shared" si="20"/>
        <v>0</v>
      </c>
      <c r="F144" s="40">
        <f t="shared" si="21"/>
        <v>0</v>
      </c>
      <c r="G144" s="40">
        <f t="shared" si="22"/>
        <v>0</v>
      </c>
      <c r="H144" s="40">
        <f t="shared" si="23"/>
        <v>0</v>
      </c>
      <c r="I144" s="40">
        <f t="shared" si="24"/>
        <v>0</v>
      </c>
      <c r="J144" s="40">
        <f t="shared" si="25"/>
        <v>0</v>
      </c>
      <c r="K144" s="40">
        <f t="shared" si="26"/>
        <v>0</v>
      </c>
      <c r="L144" s="40">
        <f t="shared" si="27"/>
        <v>0</v>
      </c>
      <c r="M144" s="40">
        <v>1</v>
      </c>
      <c r="N144" s="40">
        <v>0.99</v>
      </c>
      <c r="O144" s="40">
        <v>0.68333333333333335</v>
      </c>
      <c r="P144" s="40">
        <v>0.21666666666666667</v>
      </c>
      <c r="Q144" s="40">
        <v>0.09</v>
      </c>
      <c r="R144" s="40">
        <v>2.3333333333333334E-2</v>
      </c>
      <c r="S144" s="40">
        <v>0.01</v>
      </c>
      <c r="T144" s="40">
        <v>6.6666666666666671E-3</v>
      </c>
      <c r="U144" s="40">
        <v>300</v>
      </c>
    </row>
    <row r="145" spans="1:21">
      <c r="A145" s="40">
        <v>2</v>
      </c>
      <c r="B145" s="40">
        <v>4</v>
      </c>
      <c r="C145" s="40">
        <v>5</v>
      </c>
      <c r="D145" s="40">
        <f t="shared" si="19"/>
        <v>0</v>
      </c>
      <c r="E145" s="40">
        <f t="shared" si="20"/>
        <v>0</v>
      </c>
      <c r="F145" s="40">
        <f t="shared" si="21"/>
        <v>0</v>
      </c>
      <c r="G145" s="40">
        <f t="shared" si="22"/>
        <v>0</v>
      </c>
      <c r="H145" s="40">
        <f t="shared" si="23"/>
        <v>0</v>
      </c>
      <c r="I145" s="40">
        <f t="shared" si="24"/>
        <v>0</v>
      </c>
      <c r="J145" s="40">
        <f t="shared" si="25"/>
        <v>0</v>
      </c>
      <c r="K145" s="40">
        <f t="shared" si="26"/>
        <v>0</v>
      </c>
      <c r="L145" s="40">
        <f t="shared" si="27"/>
        <v>0</v>
      </c>
      <c r="M145" s="40">
        <v>1</v>
      </c>
      <c r="N145" s="40">
        <v>0.98726114649681529</v>
      </c>
      <c r="O145" s="40">
        <v>0.7579617834394905</v>
      </c>
      <c r="P145" s="40">
        <v>0.40764331210191085</v>
      </c>
      <c r="Q145" s="40">
        <v>0.12738853503184713</v>
      </c>
      <c r="R145" s="40">
        <v>5.7324840764331211E-2</v>
      </c>
      <c r="S145" s="40">
        <v>2.5477707006369428E-2</v>
      </c>
      <c r="T145" s="40">
        <v>1.2738853503184714E-2</v>
      </c>
      <c r="U145" s="40">
        <v>157</v>
      </c>
    </row>
    <row r="146" spans="1:21">
      <c r="A146" s="40">
        <v>2</v>
      </c>
      <c r="B146" s="40">
        <v>4</v>
      </c>
      <c r="C146" s="40">
        <v>6</v>
      </c>
      <c r="D146" s="40">
        <f t="shared" si="19"/>
        <v>0</v>
      </c>
      <c r="E146" s="40">
        <f t="shared" si="20"/>
        <v>0</v>
      </c>
      <c r="F146" s="40">
        <f t="shared" si="21"/>
        <v>0</v>
      </c>
      <c r="G146" s="40">
        <f t="shared" si="22"/>
        <v>0</v>
      </c>
      <c r="H146" s="40">
        <f t="shared" si="23"/>
        <v>0</v>
      </c>
      <c r="I146" s="40">
        <f t="shared" si="24"/>
        <v>0</v>
      </c>
      <c r="J146" s="40">
        <f t="shared" si="25"/>
        <v>0</v>
      </c>
      <c r="K146" s="40">
        <f t="shared" si="26"/>
        <v>0</v>
      </c>
      <c r="L146" s="40">
        <f t="shared" si="27"/>
        <v>0</v>
      </c>
      <c r="M146" s="40">
        <v>1</v>
      </c>
      <c r="N146" s="40">
        <v>0.9821428571428571</v>
      </c>
      <c r="O146" s="40">
        <v>0.8035714285714286</v>
      </c>
      <c r="P146" s="40">
        <v>0.4107142857142857</v>
      </c>
      <c r="Q146" s="40">
        <v>0.19642857142857142</v>
      </c>
      <c r="R146" s="40">
        <v>7.1428571428571425E-2</v>
      </c>
      <c r="S146" s="40">
        <v>5.3571428571428568E-2</v>
      </c>
      <c r="T146" s="40">
        <v>1.7857142857142856E-2</v>
      </c>
      <c r="U146" s="40">
        <v>56</v>
      </c>
    </row>
    <row r="147" spans="1:21">
      <c r="A147" s="40">
        <v>2</v>
      </c>
      <c r="B147" s="40">
        <v>4</v>
      </c>
      <c r="C147" s="40">
        <v>7</v>
      </c>
      <c r="D147" s="40">
        <f t="shared" si="19"/>
        <v>0</v>
      </c>
      <c r="E147" s="40">
        <f t="shared" si="20"/>
        <v>0</v>
      </c>
      <c r="F147" s="40">
        <f t="shared" si="21"/>
        <v>0</v>
      </c>
      <c r="G147" s="40">
        <f t="shared" si="22"/>
        <v>0</v>
      </c>
      <c r="H147" s="40">
        <f t="shared" si="23"/>
        <v>0</v>
      </c>
      <c r="I147" s="40">
        <f t="shared" si="24"/>
        <v>0</v>
      </c>
      <c r="J147" s="40">
        <f t="shared" si="25"/>
        <v>0</v>
      </c>
      <c r="K147" s="40">
        <f t="shared" si="26"/>
        <v>0</v>
      </c>
      <c r="L147" s="40">
        <f t="shared" si="27"/>
        <v>0</v>
      </c>
      <c r="M147" s="40">
        <v>1</v>
      </c>
      <c r="N147" s="40">
        <v>1</v>
      </c>
      <c r="O147" s="40">
        <v>0.78125</v>
      </c>
      <c r="P147" s="40">
        <v>0.65625</v>
      </c>
      <c r="Q147" s="40">
        <v>0.28125</v>
      </c>
      <c r="R147" s="40">
        <v>0.15625</v>
      </c>
      <c r="S147" s="40">
        <v>6.25E-2</v>
      </c>
      <c r="T147" s="40">
        <v>6.25E-2</v>
      </c>
      <c r="U147" s="40">
        <v>32</v>
      </c>
    </row>
    <row r="148" spans="1:21">
      <c r="A148" s="40">
        <v>2</v>
      </c>
      <c r="B148" s="40">
        <v>4</v>
      </c>
      <c r="C148" s="40">
        <v>8</v>
      </c>
      <c r="D148" s="40">
        <f t="shared" si="19"/>
        <v>0</v>
      </c>
      <c r="E148" s="40">
        <f t="shared" si="20"/>
        <v>0</v>
      </c>
      <c r="F148" s="40">
        <f t="shared" si="21"/>
        <v>0</v>
      </c>
      <c r="G148" s="40">
        <f t="shared" si="22"/>
        <v>0</v>
      </c>
      <c r="H148" s="40">
        <f t="shared" si="23"/>
        <v>0</v>
      </c>
      <c r="I148" s="40">
        <f t="shared" si="24"/>
        <v>0</v>
      </c>
      <c r="J148" s="40">
        <f t="shared" si="25"/>
        <v>0</v>
      </c>
      <c r="K148" s="40">
        <f t="shared" si="26"/>
        <v>0</v>
      </c>
      <c r="L148" s="40">
        <f t="shared" si="27"/>
        <v>0</v>
      </c>
      <c r="M148" s="40">
        <v>1</v>
      </c>
      <c r="N148" s="40">
        <v>1</v>
      </c>
      <c r="O148" s="40">
        <v>0.7857142857142857</v>
      </c>
      <c r="P148" s="40">
        <v>0.5</v>
      </c>
      <c r="Q148" s="40">
        <v>0.2857142857142857</v>
      </c>
      <c r="R148" s="40">
        <v>0.14285714285714285</v>
      </c>
      <c r="S148" s="40">
        <v>7.1428571428571425E-2</v>
      </c>
      <c r="T148" s="40">
        <v>0</v>
      </c>
      <c r="U148" s="40">
        <v>14</v>
      </c>
    </row>
    <row r="149" spans="1:21">
      <c r="A149" s="40">
        <v>2</v>
      </c>
      <c r="B149" s="40">
        <v>4</v>
      </c>
      <c r="C149" s="40">
        <v>9</v>
      </c>
      <c r="D149" s="40">
        <f t="shared" si="19"/>
        <v>0</v>
      </c>
      <c r="E149" s="40">
        <f t="shared" si="20"/>
        <v>0</v>
      </c>
      <c r="F149" s="40">
        <f t="shared" si="21"/>
        <v>0</v>
      </c>
      <c r="G149" s="40">
        <f t="shared" si="22"/>
        <v>0</v>
      </c>
      <c r="H149" s="40">
        <f t="shared" si="23"/>
        <v>0</v>
      </c>
      <c r="I149" s="40">
        <f t="shared" si="24"/>
        <v>0</v>
      </c>
      <c r="J149" s="40">
        <f t="shared" si="25"/>
        <v>0</v>
      </c>
      <c r="K149" s="40">
        <f t="shared" si="26"/>
        <v>0</v>
      </c>
      <c r="L149" s="40">
        <f t="shared" si="27"/>
        <v>0</v>
      </c>
      <c r="M149" s="40">
        <v>1</v>
      </c>
      <c r="N149" s="40">
        <v>1</v>
      </c>
      <c r="O149" s="40">
        <v>1</v>
      </c>
      <c r="P149" s="40">
        <v>1</v>
      </c>
      <c r="Q149" s="40">
        <v>1</v>
      </c>
      <c r="R149" s="40">
        <v>1</v>
      </c>
      <c r="S149" s="40">
        <v>0</v>
      </c>
      <c r="T149" s="40">
        <v>0</v>
      </c>
      <c r="U149" s="40">
        <v>1</v>
      </c>
    </row>
    <row r="150" spans="1:21">
      <c r="A150" s="40">
        <v>2</v>
      </c>
      <c r="B150" s="40">
        <v>4</v>
      </c>
      <c r="C150" s="40">
        <v>10</v>
      </c>
      <c r="D150" s="40">
        <f t="shared" si="19"/>
        <v>0</v>
      </c>
      <c r="E150" s="40">
        <f t="shared" si="20"/>
        <v>0</v>
      </c>
      <c r="F150" s="40">
        <f t="shared" si="21"/>
        <v>0</v>
      </c>
      <c r="G150" s="40">
        <f t="shared" si="22"/>
        <v>0</v>
      </c>
      <c r="H150" s="40">
        <f t="shared" si="23"/>
        <v>0</v>
      </c>
      <c r="I150" s="40">
        <f t="shared" si="24"/>
        <v>0</v>
      </c>
      <c r="J150" s="40">
        <f t="shared" si="25"/>
        <v>0</v>
      </c>
      <c r="K150" s="40">
        <f t="shared" si="26"/>
        <v>0</v>
      </c>
      <c r="L150" s="40">
        <f t="shared" si="27"/>
        <v>0</v>
      </c>
      <c r="M150" s="40">
        <v>1</v>
      </c>
      <c r="N150" s="40">
        <v>1</v>
      </c>
      <c r="O150" s="40">
        <v>1</v>
      </c>
      <c r="P150" s="40">
        <v>1</v>
      </c>
      <c r="Q150" s="40">
        <v>1</v>
      </c>
      <c r="R150" s="40">
        <v>1</v>
      </c>
      <c r="S150" s="40">
        <v>0</v>
      </c>
      <c r="T150" s="40">
        <v>0</v>
      </c>
      <c r="U150" s="40">
        <v>1</v>
      </c>
    </row>
    <row r="151" spans="1:21">
      <c r="A151" s="40">
        <v>2</v>
      </c>
      <c r="B151" s="40">
        <v>4</v>
      </c>
      <c r="C151" s="40">
        <v>12</v>
      </c>
      <c r="D151" s="40">
        <f t="shared" si="19"/>
        <v>0</v>
      </c>
      <c r="E151" s="40">
        <f t="shared" si="20"/>
        <v>0</v>
      </c>
      <c r="F151" s="40">
        <f t="shared" si="21"/>
        <v>0</v>
      </c>
      <c r="G151" s="40">
        <f t="shared" si="22"/>
        <v>0</v>
      </c>
      <c r="H151" s="40">
        <f t="shared" si="23"/>
        <v>0</v>
      </c>
      <c r="I151" s="40">
        <f t="shared" si="24"/>
        <v>0</v>
      </c>
      <c r="J151" s="40">
        <f t="shared" si="25"/>
        <v>0</v>
      </c>
      <c r="K151" s="40">
        <f t="shared" si="26"/>
        <v>0</v>
      </c>
      <c r="L151" s="40">
        <f t="shared" si="27"/>
        <v>0</v>
      </c>
      <c r="M151" s="40">
        <v>1</v>
      </c>
      <c r="N151" s="40">
        <v>1</v>
      </c>
      <c r="O151" s="40">
        <v>1</v>
      </c>
      <c r="P151" s="40">
        <v>0</v>
      </c>
      <c r="Q151" s="40">
        <v>0</v>
      </c>
      <c r="R151" s="40">
        <v>0</v>
      </c>
      <c r="S151" s="40">
        <v>0</v>
      </c>
      <c r="T151" s="40">
        <v>0</v>
      </c>
      <c r="U151" s="40">
        <v>1</v>
      </c>
    </row>
    <row r="152" spans="1:21">
      <c r="A152" s="40">
        <v>2</v>
      </c>
      <c r="B152" s="40">
        <v>5</v>
      </c>
      <c r="C152" s="40">
        <v>2</v>
      </c>
      <c r="D152" s="40">
        <f t="shared" si="19"/>
        <v>0</v>
      </c>
      <c r="E152" s="40">
        <f t="shared" si="20"/>
        <v>0</v>
      </c>
      <c r="F152" s="40">
        <f t="shared" si="21"/>
        <v>0</v>
      </c>
      <c r="G152" s="40">
        <f t="shared" si="22"/>
        <v>0</v>
      </c>
      <c r="H152" s="40">
        <f t="shared" si="23"/>
        <v>0</v>
      </c>
      <c r="I152" s="40">
        <f t="shared" si="24"/>
        <v>0</v>
      </c>
      <c r="J152" s="40">
        <f t="shared" si="25"/>
        <v>0</v>
      </c>
      <c r="K152" s="40">
        <f t="shared" si="26"/>
        <v>0</v>
      </c>
      <c r="L152" s="40">
        <f t="shared" si="27"/>
        <v>0</v>
      </c>
      <c r="M152" s="40">
        <v>1</v>
      </c>
      <c r="N152" s="40">
        <v>1</v>
      </c>
      <c r="O152" s="40">
        <v>0.88888888888888884</v>
      </c>
      <c r="P152" s="40">
        <v>0</v>
      </c>
      <c r="Q152" s="40">
        <v>0</v>
      </c>
      <c r="R152" s="40">
        <v>0</v>
      </c>
      <c r="S152" s="40">
        <v>0</v>
      </c>
      <c r="T152" s="40">
        <v>0</v>
      </c>
      <c r="U152" s="40">
        <v>9</v>
      </c>
    </row>
    <row r="153" spans="1:21">
      <c r="A153" s="40">
        <v>2</v>
      </c>
      <c r="B153" s="40">
        <v>5</v>
      </c>
      <c r="C153" s="40">
        <v>3</v>
      </c>
      <c r="D153" s="40">
        <f t="shared" si="19"/>
        <v>0</v>
      </c>
      <c r="E153" s="40">
        <f t="shared" si="20"/>
        <v>0</v>
      </c>
      <c r="F153" s="40">
        <f t="shared" si="21"/>
        <v>0</v>
      </c>
      <c r="G153" s="40">
        <f t="shared" si="22"/>
        <v>0</v>
      </c>
      <c r="H153" s="40">
        <f t="shared" si="23"/>
        <v>0</v>
      </c>
      <c r="I153" s="40">
        <f t="shared" si="24"/>
        <v>0</v>
      </c>
      <c r="J153" s="40">
        <f t="shared" si="25"/>
        <v>0</v>
      </c>
      <c r="K153" s="40">
        <f t="shared" si="26"/>
        <v>0</v>
      </c>
      <c r="L153" s="40">
        <f t="shared" si="27"/>
        <v>0</v>
      </c>
      <c r="M153" s="40">
        <v>1</v>
      </c>
      <c r="N153" s="40">
        <v>1</v>
      </c>
      <c r="O153" s="40">
        <v>0.90476190476190477</v>
      </c>
      <c r="P153" s="40">
        <v>0.22222222222222221</v>
      </c>
      <c r="Q153" s="40">
        <v>1.5873015873015872E-2</v>
      </c>
      <c r="R153" s="40">
        <v>1.5873015873015872E-2</v>
      </c>
      <c r="S153" s="40">
        <v>1.5873015873015872E-2</v>
      </c>
      <c r="T153" s="40">
        <v>1.5873015873015872E-2</v>
      </c>
      <c r="U153" s="40">
        <v>63</v>
      </c>
    </row>
    <row r="154" spans="1:21">
      <c r="A154" s="40">
        <v>2</v>
      </c>
      <c r="B154" s="40">
        <v>5</v>
      </c>
      <c r="C154" s="40">
        <v>4</v>
      </c>
      <c r="D154" s="40">
        <f t="shared" si="19"/>
        <v>0</v>
      </c>
      <c r="E154" s="40">
        <f t="shared" si="20"/>
        <v>0</v>
      </c>
      <c r="F154" s="40">
        <f t="shared" si="21"/>
        <v>0</v>
      </c>
      <c r="G154" s="40">
        <f t="shared" si="22"/>
        <v>0</v>
      </c>
      <c r="H154" s="40">
        <f t="shared" si="23"/>
        <v>0</v>
      </c>
      <c r="I154" s="40">
        <f t="shared" si="24"/>
        <v>0</v>
      </c>
      <c r="J154" s="40">
        <f t="shared" si="25"/>
        <v>0</v>
      </c>
      <c r="K154" s="40">
        <f t="shared" si="26"/>
        <v>0</v>
      </c>
      <c r="L154" s="40">
        <f t="shared" si="27"/>
        <v>0</v>
      </c>
      <c r="M154" s="40">
        <v>1</v>
      </c>
      <c r="N154" s="40">
        <v>1</v>
      </c>
      <c r="O154" s="40">
        <v>0.92181069958847739</v>
      </c>
      <c r="P154" s="40">
        <v>0.43209876543209874</v>
      </c>
      <c r="Q154" s="40">
        <v>0.13991769547325103</v>
      </c>
      <c r="R154" s="40">
        <v>4.1152263374485597E-2</v>
      </c>
      <c r="S154" s="40">
        <v>1.646090534979424E-2</v>
      </c>
      <c r="T154" s="40">
        <v>1.2345679012345678E-2</v>
      </c>
      <c r="U154" s="40">
        <v>243</v>
      </c>
    </row>
    <row r="155" spans="1:21">
      <c r="A155" s="40">
        <v>2</v>
      </c>
      <c r="B155" s="40">
        <v>5</v>
      </c>
      <c r="C155" s="40">
        <v>5</v>
      </c>
      <c r="D155" s="40">
        <f t="shared" si="19"/>
        <v>0</v>
      </c>
      <c r="E155" s="40">
        <f t="shared" si="20"/>
        <v>0</v>
      </c>
      <c r="F155" s="40">
        <f t="shared" si="21"/>
        <v>0</v>
      </c>
      <c r="G155" s="40">
        <f t="shared" si="22"/>
        <v>0</v>
      </c>
      <c r="H155" s="40">
        <f t="shared" si="23"/>
        <v>0</v>
      </c>
      <c r="I155" s="40">
        <f t="shared" si="24"/>
        <v>0</v>
      </c>
      <c r="J155" s="40">
        <f t="shared" si="25"/>
        <v>0</v>
      </c>
      <c r="K155" s="40">
        <f t="shared" si="26"/>
        <v>0</v>
      </c>
      <c r="L155" s="40">
        <f t="shared" si="27"/>
        <v>0</v>
      </c>
      <c r="M155" s="40">
        <v>1</v>
      </c>
      <c r="N155" s="40">
        <v>0.99390243902439024</v>
      </c>
      <c r="O155" s="40">
        <v>0.88414634146341464</v>
      </c>
      <c r="P155" s="40">
        <v>0.56707317073170727</v>
      </c>
      <c r="Q155" s="40">
        <v>0.23170731707317074</v>
      </c>
      <c r="R155" s="40">
        <v>7.926829268292683E-2</v>
      </c>
      <c r="S155" s="40">
        <v>5.4878048780487805E-2</v>
      </c>
      <c r="T155" s="40">
        <v>4.2682926829268296E-2</v>
      </c>
      <c r="U155" s="40">
        <v>164</v>
      </c>
    </row>
    <row r="156" spans="1:21">
      <c r="A156" s="40">
        <v>2</v>
      </c>
      <c r="B156" s="40">
        <v>5</v>
      </c>
      <c r="C156" s="40">
        <v>6</v>
      </c>
      <c r="D156" s="40">
        <f t="shared" si="19"/>
        <v>0</v>
      </c>
      <c r="E156" s="40">
        <f t="shared" si="20"/>
        <v>0</v>
      </c>
      <c r="F156" s="40">
        <f t="shared" si="21"/>
        <v>0</v>
      </c>
      <c r="G156" s="40">
        <f t="shared" si="22"/>
        <v>0</v>
      </c>
      <c r="H156" s="40">
        <f t="shared" si="23"/>
        <v>0</v>
      </c>
      <c r="I156" s="40">
        <f t="shared" si="24"/>
        <v>0</v>
      </c>
      <c r="J156" s="40">
        <f t="shared" si="25"/>
        <v>0</v>
      </c>
      <c r="K156" s="40">
        <f t="shared" si="26"/>
        <v>0</v>
      </c>
      <c r="L156" s="40">
        <f t="shared" si="27"/>
        <v>0</v>
      </c>
      <c r="M156" s="40">
        <v>1</v>
      </c>
      <c r="N156" s="40">
        <v>1</v>
      </c>
      <c r="O156" s="40">
        <v>0.84615384615384615</v>
      </c>
      <c r="P156" s="40">
        <v>0.625</v>
      </c>
      <c r="Q156" s="40">
        <v>0.28846153846153844</v>
      </c>
      <c r="R156" s="40">
        <v>0.15384615384615385</v>
      </c>
      <c r="S156" s="40">
        <v>9.6153846153846159E-2</v>
      </c>
      <c r="T156" s="40">
        <v>5.7692307692307696E-2</v>
      </c>
      <c r="U156" s="40">
        <v>104</v>
      </c>
    </row>
    <row r="157" spans="1:21">
      <c r="A157" s="40">
        <v>2</v>
      </c>
      <c r="B157" s="40">
        <v>5</v>
      </c>
      <c r="C157" s="40">
        <v>7</v>
      </c>
      <c r="D157" s="40">
        <f t="shared" si="19"/>
        <v>0</v>
      </c>
      <c r="E157" s="40">
        <f t="shared" si="20"/>
        <v>0</v>
      </c>
      <c r="F157" s="40">
        <f t="shared" si="21"/>
        <v>0</v>
      </c>
      <c r="G157" s="40">
        <f t="shared" si="22"/>
        <v>0</v>
      </c>
      <c r="H157" s="40">
        <f t="shared" si="23"/>
        <v>0</v>
      </c>
      <c r="I157" s="40">
        <f t="shared" si="24"/>
        <v>0</v>
      </c>
      <c r="J157" s="40">
        <f t="shared" si="25"/>
        <v>0</v>
      </c>
      <c r="K157" s="40">
        <f t="shared" si="26"/>
        <v>0</v>
      </c>
      <c r="L157" s="40">
        <f t="shared" si="27"/>
        <v>0</v>
      </c>
      <c r="M157" s="40">
        <v>1</v>
      </c>
      <c r="N157" s="40">
        <v>1</v>
      </c>
      <c r="O157" s="40">
        <v>0.9375</v>
      </c>
      <c r="P157" s="40">
        <v>0.703125</v>
      </c>
      <c r="Q157" s="40">
        <v>0.359375</v>
      </c>
      <c r="R157" s="40">
        <v>0.15625</v>
      </c>
      <c r="S157" s="40">
        <v>7.8125E-2</v>
      </c>
      <c r="T157" s="40">
        <v>7.8125E-2</v>
      </c>
      <c r="U157" s="40">
        <v>64</v>
      </c>
    </row>
    <row r="158" spans="1:21">
      <c r="A158" s="40">
        <v>2</v>
      </c>
      <c r="B158" s="40">
        <v>5</v>
      </c>
      <c r="C158" s="40">
        <v>8</v>
      </c>
      <c r="D158" s="40">
        <f t="shared" si="19"/>
        <v>0</v>
      </c>
      <c r="E158" s="40">
        <f t="shared" si="20"/>
        <v>0</v>
      </c>
      <c r="F158" s="40">
        <f t="shared" si="21"/>
        <v>0</v>
      </c>
      <c r="G158" s="40">
        <f t="shared" si="22"/>
        <v>0</v>
      </c>
      <c r="H158" s="40">
        <f t="shared" si="23"/>
        <v>0</v>
      </c>
      <c r="I158" s="40">
        <f t="shared" si="24"/>
        <v>0</v>
      </c>
      <c r="J158" s="40">
        <f t="shared" si="25"/>
        <v>0</v>
      </c>
      <c r="K158" s="40">
        <f t="shared" si="26"/>
        <v>0</v>
      </c>
      <c r="L158" s="40">
        <f t="shared" si="27"/>
        <v>0</v>
      </c>
      <c r="M158" s="40">
        <v>1</v>
      </c>
      <c r="N158" s="40">
        <v>1</v>
      </c>
      <c r="O158" s="40">
        <v>1</v>
      </c>
      <c r="P158" s="40">
        <v>0.81818181818181823</v>
      </c>
      <c r="Q158" s="40">
        <v>0.54545454545454541</v>
      </c>
      <c r="R158" s="40">
        <v>0.45454545454545453</v>
      </c>
      <c r="S158" s="40">
        <v>0.45454545454545453</v>
      </c>
      <c r="T158" s="40">
        <v>0.36363636363636365</v>
      </c>
      <c r="U158" s="40">
        <v>11</v>
      </c>
    </row>
    <row r="159" spans="1:21">
      <c r="A159" s="40">
        <v>2</v>
      </c>
      <c r="B159" s="40">
        <v>5</v>
      </c>
      <c r="C159" s="40">
        <v>9</v>
      </c>
      <c r="D159" s="40">
        <f t="shared" si="19"/>
        <v>0</v>
      </c>
      <c r="E159" s="40">
        <f t="shared" si="20"/>
        <v>0</v>
      </c>
      <c r="F159" s="40">
        <f t="shared" si="21"/>
        <v>0</v>
      </c>
      <c r="G159" s="40">
        <f t="shared" si="22"/>
        <v>0</v>
      </c>
      <c r="H159" s="40">
        <f t="shared" si="23"/>
        <v>0</v>
      </c>
      <c r="I159" s="40">
        <f t="shared" si="24"/>
        <v>0</v>
      </c>
      <c r="J159" s="40">
        <f t="shared" si="25"/>
        <v>0</v>
      </c>
      <c r="K159" s="40">
        <f t="shared" si="26"/>
        <v>0</v>
      </c>
      <c r="L159" s="40">
        <f t="shared" si="27"/>
        <v>0</v>
      </c>
      <c r="M159" s="40">
        <v>1</v>
      </c>
      <c r="N159" s="40">
        <v>1</v>
      </c>
      <c r="O159" s="40">
        <v>1</v>
      </c>
      <c r="P159" s="40">
        <v>1</v>
      </c>
      <c r="Q159" s="40">
        <v>0.66666666666666663</v>
      </c>
      <c r="R159" s="40">
        <v>0.33333333333333331</v>
      </c>
      <c r="S159" s="40">
        <v>0.33333333333333331</v>
      </c>
      <c r="T159" s="40">
        <v>0.33333333333333331</v>
      </c>
      <c r="U159" s="40">
        <v>3</v>
      </c>
    </row>
    <row r="160" spans="1:21">
      <c r="A160" s="40">
        <v>2</v>
      </c>
      <c r="B160" s="40">
        <v>5</v>
      </c>
      <c r="C160" s="40">
        <v>10</v>
      </c>
      <c r="D160" s="40">
        <f t="shared" si="19"/>
        <v>0</v>
      </c>
      <c r="E160" s="40">
        <f t="shared" si="20"/>
        <v>0</v>
      </c>
      <c r="F160" s="40">
        <f t="shared" si="21"/>
        <v>0</v>
      </c>
      <c r="G160" s="40">
        <f t="shared" si="22"/>
        <v>0</v>
      </c>
      <c r="H160" s="40">
        <f t="shared" si="23"/>
        <v>0</v>
      </c>
      <c r="I160" s="40">
        <f t="shared" si="24"/>
        <v>0</v>
      </c>
      <c r="J160" s="40">
        <f t="shared" si="25"/>
        <v>0</v>
      </c>
      <c r="K160" s="40">
        <f t="shared" si="26"/>
        <v>0</v>
      </c>
      <c r="L160" s="40">
        <f t="shared" si="27"/>
        <v>0</v>
      </c>
      <c r="M160" s="40">
        <v>1</v>
      </c>
      <c r="N160" s="40">
        <v>1</v>
      </c>
      <c r="O160" s="40">
        <v>0.66666666666666663</v>
      </c>
      <c r="P160" s="40">
        <v>0.66666666666666663</v>
      </c>
      <c r="Q160" s="40">
        <v>0.33333333333333331</v>
      </c>
      <c r="R160" s="40">
        <v>0.33333333333333331</v>
      </c>
      <c r="S160" s="40">
        <v>0.33333333333333331</v>
      </c>
      <c r="T160" s="40">
        <v>0.33333333333333331</v>
      </c>
      <c r="U160" s="40">
        <v>3</v>
      </c>
    </row>
    <row r="161" spans="1:21">
      <c r="A161" s="40">
        <v>2</v>
      </c>
      <c r="B161" s="40">
        <v>5</v>
      </c>
      <c r="C161" s="40">
        <v>11</v>
      </c>
      <c r="D161" s="40">
        <f t="shared" si="19"/>
        <v>0</v>
      </c>
      <c r="E161" s="40">
        <f t="shared" si="20"/>
        <v>0</v>
      </c>
      <c r="F161" s="40">
        <f t="shared" si="21"/>
        <v>0</v>
      </c>
      <c r="G161" s="40">
        <f t="shared" si="22"/>
        <v>0</v>
      </c>
      <c r="H161" s="40">
        <f t="shared" si="23"/>
        <v>0</v>
      </c>
      <c r="I161" s="40">
        <f t="shared" si="24"/>
        <v>0</v>
      </c>
      <c r="J161" s="40">
        <f t="shared" si="25"/>
        <v>0</v>
      </c>
      <c r="K161" s="40">
        <f t="shared" si="26"/>
        <v>0</v>
      </c>
      <c r="L161" s="40">
        <f t="shared" si="27"/>
        <v>0</v>
      </c>
      <c r="M161" s="40">
        <v>1</v>
      </c>
      <c r="N161" s="40">
        <v>1</v>
      </c>
      <c r="O161" s="40">
        <v>1</v>
      </c>
      <c r="P161" s="40">
        <v>1</v>
      </c>
      <c r="Q161" s="40">
        <v>0</v>
      </c>
      <c r="R161" s="40">
        <v>0</v>
      </c>
      <c r="S161" s="40">
        <v>0</v>
      </c>
      <c r="T161" s="40">
        <v>0</v>
      </c>
      <c r="U161" s="40">
        <v>1</v>
      </c>
    </row>
    <row r="162" spans="1:21">
      <c r="A162" s="40">
        <v>2</v>
      </c>
      <c r="B162" s="40">
        <v>5</v>
      </c>
      <c r="C162" s="40">
        <v>12</v>
      </c>
      <c r="D162" s="40">
        <f t="shared" si="19"/>
        <v>0</v>
      </c>
      <c r="E162" s="40">
        <f t="shared" si="20"/>
        <v>0</v>
      </c>
      <c r="F162" s="40">
        <f t="shared" si="21"/>
        <v>0</v>
      </c>
      <c r="G162" s="40">
        <f t="shared" si="22"/>
        <v>0</v>
      </c>
      <c r="H162" s="40">
        <f t="shared" si="23"/>
        <v>0</v>
      </c>
      <c r="I162" s="40">
        <f t="shared" si="24"/>
        <v>0</v>
      </c>
      <c r="J162" s="40">
        <f t="shared" si="25"/>
        <v>0</v>
      </c>
      <c r="K162" s="40">
        <f t="shared" si="26"/>
        <v>0</v>
      </c>
      <c r="L162" s="40">
        <f t="shared" si="27"/>
        <v>0</v>
      </c>
      <c r="M162" s="40">
        <v>1</v>
      </c>
      <c r="N162" s="40">
        <v>1</v>
      </c>
      <c r="O162" s="40">
        <v>1</v>
      </c>
      <c r="P162" s="40">
        <v>1</v>
      </c>
      <c r="Q162" s="40">
        <v>1</v>
      </c>
      <c r="R162" s="40">
        <v>0.5</v>
      </c>
      <c r="S162" s="40">
        <v>0.5</v>
      </c>
      <c r="T162" s="40">
        <v>0.5</v>
      </c>
      <c r="U162" s="40">
        <v>2</v>
      </c>
    </row>
    <row r="163" spans="1:21">
      <c r="A163" s="40">
        <v>2</v>
      </c>
      <c r="B163" s="40">
        <v>6</v>
      </c>
      <c r="C163" s="40">
        <v>3</v>
      </c>
      <c r="D163" s="40">
        <f t="shared" si="19"/>
        <v>0</v>
      </c>
      <c r="E163" s="40">
        <f t="shared" si="20"/>
        <v>0</v>
      </c>
      <c r="F163" s="40">
        <f t="shared" si="21"/>
        <v>0</v>
      </c>
      <c r="G163" s="40">
        <f t="shared" si="22"/>
        <v>0</v>
      </c>
      <c r="H163" s="40">
        <f t="shared" si="23"/>
        <v>0</v>
      </c>
      <c r="I163" s="40">
        <f t="shared" si="24"/>
        <v>0</v>
      </c>
      <c r="J163" s="40">
        <f t="shared" si="25"/>
        <v>0</v>
      </c>
      <c r="K163" s="40">
        <f t="shared" si="26"/>
        <v>0</v>
      </c>
      <c r="L163" s="40">
        <f t="shared" si="27"/>
        <v>0</v>
      </c>
      <c r="M163" s="40">
        <v>1</v>
      </c>
      <c r="N163" s="40">
        <v>1</v>
      </c>
      <c r="O163" s="40">
        <v>0.97142857142857142</v>
      </c>
      <c r="P163" s="40">
        <v>0.5714285714285714</v>
      </c>
      <c r="Q163" s="40">
        <v>0.11428571428571428</v>
      </c>
      <c r="R163" s="40">
        <v>2.8571428571428571E-2</v>
      </c>
      <c r="S163" s="40">
        <v>0</v>
      </c>
      <c r="T163" s="40">
        <v>0</v>
      </c>
      <c r="U163" s="40">
        <v>35</v>
      </c>
    </row>
    <row r="164" spans="1:21">
      <c r="A164" s="40">
        <v>2</v>
      </c>
      <c r="B164" s="40">
        <v>6</v>
      </c>
      <c r="C164" s="40">
        <v>4</v>
      </c>
      <c r="D164" s="40">
        <f t="shared" si="19"/>
        <v>0</v>
      </c>
      <c r="E164" s="40">
        <f t="shared" si="20"/>
        <v>0</v>
      </c>
      <c r="F164" s="40">
        <f t="shared" si="21"/>
        <v>0</v>
      </c>
      <c r="G164" s="40">
        <f t="shared" si="22"/>
        <v>0</v>
      </c>
      <c r="H164" s="40">
        <f t="shared" si="23"/>
        <v>0</v>
      </c>
      <c r="I164" s="40">
        <f t="shared" si="24"/>
        <v>0</v>
      </c>
      <c r="J164" s="40">
        <f t="shared" si="25"/>
        <v>0</v>
      </c>
      <c r="K164" s="40">
        <f t="shared" si="26"/>
        <v>0</v>
      </c>
      <c r="L164" s="40">
        <f t="shared" si="27"/>
        <v>0</v>
      </c>
      <c r="M164" s="40">
        <v>1</v>
      </c>
      <c r="N164" s="40">
        <v>1</v>
      </c>
      <c r="O164" s="40">
        <v>0.99285714285714288</v>
      </c>
      <c r="P164" s="40">
        <v>0.68571428571428572</v>
      </c>
      <c r="Q164" s="40">
        <v>0.22857142857142856</v>
      </c>
      <c r="R164" s="40">
        <v>7.1428571428571425E-2</v>
      </c>
      <c r="S164" s="40">
        <v>1.4285714285714285E-2</v>
      </c>
      <c r="T164" s="40">
        <v>1.4285714285714285E-2</v>
      </c>
      <c r="U164" s="40">
        <v>140</v>
      </c>
    </row>
    <row r="165" spans="1:21">
      <c r="A165" s="40">
        <v>2</v>
      </c>
      <c r="B165" s="40">
        <v>6</v>
      </c>
      <c r="C165" s="40">
        <v>5</v>
      </c>
      <c r="D165" s="40">
        <f t="shared" si="19"/>
        <v>0</v>
      </c>
      <c r="E165" s="40">
        <f t="shared" si="20"/>
        <v>0</v>
      </c>
      <c r="F165" s="40">
        <f t="shared" si="21"/>
        <v>0</v>
      </c>
      <c r="G165" s="40">
        <f t="shared" si="22"/>
        <v>0</v>
      </c>
      <c r="H165" s="40">
        <f t="shared" si="23"/>
        <v>0</v>
      </c>
      <c r="I165" s="40">
        <f t="shared" si="24"/>
        <v>0</v>
      </c>
      <c r="J165" s="40">
        <f t="shared" si="25"/>
        <v>0</v>
      </c>
      <c r="K165" s="40">
        <f t="shared" si="26"/>
        <v>0</v>
      </c>
      <c r="L165" s="40">
        <f t="shared" si="27"/>
        <v>0</v>
      </c>
      <c r="M165" s="40">
        <v>1</v>
      </c>
      <c r="N165" s="40">
        <v>1</v>
      </c>
      <c r="O165" s="40">
        <v>0.97687861271676302</v>
      </c>
      <c r="P165" s="40">
        <v>0.7052023121387283</v>
      </c>
      <c r="Q165" s="40">
        <v>0.34104046242774566</v>
      </c>
      <c r="R165" s="40">
        <v>0.13294797687861271</v>
      </c>
      <c r="S165" s="40">
        <v>4.6242774566473986E-2</v>
      </c>
      <c r="T165" s="40">
        <v>1.7341040462427744E-2</v>
      </c>
      <c r="U165" s="40">
        <v>173</v>
      </c>
    </row>
    <row r="166" spans="1:21">
      <c r="A166" s="40">
        <v>2</v>
      </c>
      <c r="B166" s="40">
        <v>6</v>
      </c>
      <c r="C166" s="40">
        <v>6</v>
      </c>
      <c r="D166" s="40">
        <f t="shared" si="19"/>
        <v>0</v>
      </c>
      <c r="E166" s="40">
        <f t="shared" si="20"/>
        <v>0</v>
      </c>
      <c r="F166" s="40">
        <f t="shared" si="21"/>
        <v>0</v>
      </c>
      <c r="G166" s="40">
        <f t="shared" si="22"/>
        <v>0</v>
      </c>
      <c r="H166" s="40">
        <f t="shared" si="23"/>
        <v>0</v>
      </c>
      <c r="I166" s="40">
        <f t="shared" si="24"/>
        <v>0</v>
      </c>
      <c r="J166" s="40">
        <f t="shared" si="25"/>
        <v>0</v>
      </c>
      <c r="K166" s="40">
        <f t="shared" si="26"/>
        <v>0</v>
      </c>
      <c r="L166" s="40">
        <f t="shared" si="27"/>
        <v>0</v>
      </c>
      <c r="M166" s="40">
        <v>1</v>
      </c>
      <c r="N166" s="40">
        <v>1</v>
      </c>
      <c r="O166" s="40">
        <v>0.99009900990099009</v>
      </c>
      <c r="P166" s="40">
        <v>0.78217821782178221</v>
      </c>
      <c r="Q166" s="40">
        <v>0.46534653465346537</v>
      </c>
      <c r="R166" s="40">
        <v>0.15841584158415842</v>
      </c>
      <c r="S166" s="40">
        <v>8.9108910891089105E-2</v>
      </c>
      <c r="T166" s="40">
        <v>4.9504950495049507E-2</v>
      </c>
      <c r="U166" s="40">
        <v>101</v>
      </c>
    </row>
    <row r="167" spans="1:21">
      <c r="A167" s="40">
        <v>2</v>
      </c>
      <c r="B167" s="40">
        <v>6</v>
      </c>
      <c r="C167" s="40">
        <v>7</v>
      </c>
      <c r="D167" s="40">
        <f t="shared" si="19"/>
        <v>0</v>
      </c>
      <c r="E167" s="40">
        <f t="shared" si="20"/>
        <v>0</v>
      </c>
      <c r="F167" s="40">
        <f t="shared" si="21"/>
        <v>0</v>
      </c>
      <c r="G167" s="40">
        <f t="shared" si="22"/>
        <v>0</v>
      </c>
      <c r="H167" s="40">
        <f t="shared" si="23"/>
        <v>0</v>
      </c>
      <c r="I167" s="40">
        <f t="shared" si="24"/>
        <v>0</v>
      </c>
      <c r="J167" s="40">
        <f t="shared" si="25"/>
        <v>0</v>
      </c>
      <c r="K167" s="40">
        <f t="shared" si="26"/>
        <v>0</v>
      </c>
      <c r="L167" s="40">
        <f t="shared" si="27"/>
        <v>0</v>
      </c>
      <c r="M167" s="40">
        <v>1</v>
      </c>
      <c r="N167" s="40">
        <v>1</v>
      </c>
      <c r="O167" s="40">
        <v>0.96296296296296291</v>
      </c>
      <c r="P167" s="40">
        <v>0.80246913580246915</v>
      </c>
      <c r="Q167" s="40">
        <v>0.50617283950617287</v>
      </c>
      <c r="R167" s="40">
        <v>0.25925925925925924</v>
      </c>
      <c r="S167" s="40">
        <v>6.1728395061728392E-2</v>
      </c>
      <c r="T167" s="40">
        <v>3.7037037037037035E-2</v>
      </c>
      <c r="U167" s="40">
        <v>81</v>
      </c>
    </row>
    <row r="168" spans="1:21">
      <c r="A168" s="40">
        <v>2</v>
      </c>
      <c r="B168" s="40">
        <v>6</v>
      </c>
      <c r="C168" s="40">
        <v>8</v>
      </c>
      <c r="D168" s="40">
        <f t="shared" si="19"/>
        <v>0</v>
      </c>
      <c r="E168" s="40">
        <f t="shared" si="20"/>
        <v>0</v>
      </c>
      <c r="F168" s="40">
        <f t="shared" si="21"/>
        <v>0</v>
      </c>
      <c r="G168" s="40">
        <f t="shared" si="22"/>
        <v>0</v>
      </c>
      <c r="H168" s="40">
        <f t="shared" si="23"/>
        <v>0</v>
      </c>
      <c r="I168" s="40">
        <f t="shared" si="24"/>
        <v>0</v>
      </c>
      <c r="J168" s="40">
        <f t="shared" si="25"/>
        <v>0</v>
      </c>
      <c r="K168" s="40">
        <f t="shared" si="26"/>
        <v>0</v>
      </c>
      <c r="L168" s="40">
        <f t="shared" si="27"/>
        <v>0</v>
      </c>
      <c r="M168" s="40">
        <v>1</v>
      </c>
      <c r="N168" s="40">
        <v>1</v>
      </c>
      <c r="O168" s="40">
        <v>0.92592592592592593</v>
      </c>
      <c r="P168" s="40">
        <v>0.81481481481481477</v>
      </c>
      <c r="Q168" s="40">
        <v>0.59259259259259256</v>
      </c>
      <c r="R168" s="40">
        <v>0.37037037037037035</v>
      </c>
      <c r="S168" s="40">
        <v>0.22222222222222221</v>
      </c>
      <c r="T168" s="40">
        <v>0.1111111111111111</v>
      </c>
      <c r="U168" s="40">
        <v>27</v>
      </c>
    </row>
    <row r="169" spans="1:21">
      <c r="A169" s="40">
        <v>2</v>
      </c>
      <c r="B169" s="40">
        <v>6</v>
      </c>
      <c r="C169" s="40">
        <v>9</v>
      </c>
      <c r="D169" s="40">
        <f t="shared" si="19"/>
        <v>0</v>
      </c>
      <c r="E169" s="40">
        <f t="shared" si="20"/>
        <v>0</v>
      </c>
      <c r="F169" s="40">
        <f t="shared" si="21"/>
        <v>0</v>
      </c>
      <c r="G169" s="40">
        <f t="shared" si="22"/>
        <v>0</v>
      </c>
      <c r="H169" s="40">
        <f t="shared" si="23"/>
        <v>0</v>
      </c>
      <c r="I169" s="40">
        <f t="shared" si="24"/>
        <v>0</v>
      </c>
      <c r="J169" s="40">
        <f t="shared" si="25"/>
        <v>0</v>
      </c>
      <c r="K169" s="40">
        <f t="shared" si="26"/>
        <v>0</v>
      </c>
      <c r="L169" s="40">
        <f t="shared" si="27"/>
        <v>0</v>
      </c>
      <c r="M169" s="40">
        <v>1</v>
      </c>
      <c r="N169" s="40">
        <v>1</v>
      </c>
      <c r="O169" s="40">
        <v>1</v>
      </c>
      <c r="P169" s="40">
        <v>0.75</v>
      </c>
      <c r="Q169" s="40">
        <v>0.75</v>
      </c>
      <c r="R169" s="40">
        <v>0.25</v>
      </c>
      <c r="S169" s="40">
        <v>0.25</v>
      </c>
      <c r="T169" s="40">
        <v>0.25</v>
      </c>
      <c r="U169" s="40">
        <v>8</v>
      </c>
    </row>
    <row r="170" spans="1:21">
      <c r="A170" s="40">
        <v>2</v>
      </c>
      <c r="B170" s="40">
        <v>6</v>
      </c>
      <c r="C170" s="40">
        <v>10</v>
      </c>
      <c r="D170" s="40">
        <f t="shared" si="19"/>
        <v>0</v>
      </c>
      <c r="E170" s="40">
        <f t="shared" si="20"/>
        <v>0</v>
      </c>
      <c r="F170" s="40">
        <f t="shared" si="21"/>
        <v>0</v>
      </c>
      <c r="G170" s="40">
        <f t="shared" si="22"/>
        <v>0</v>
      </c>
      <c r="H170" s="40">
        <f t="shared" si="23"/>
        <v>0</v>
      </c>
      <c r="I170" s="40">
        <f t="shared" si="24"/>
        <v>0</v>
      </c>
      <c r="J170" s="40">
        <f t="shared" si="25"/>
        <v>0</v>
      </c>
      <c r="K170" s="40">
        <f t="shared" si="26"/>
        <v>0</v>
      </c>
      <c r="L170" s="40">
        <f t="shared" si="27"/>
        <v>0</v>
      </c>
      <c r="M170" s="40">
        <v>1</v>
      </c>
      <c r="N170" s="40">
        <v>1</v>
      </c>
      <c r="O170" s="40">
        <v>1</v>
      </c>
      <c r="P170" s="40">
        <v>0.5</v>
      </c>
      <c r="Q170" s="40">
        <v>0.5</v>
      </c>
      <c r="R170" s="40">
        <v>0.5</v>
      </c>
      <c r="S170" s="40">
        <v>0.5</v>
      </c>
      <c r="T170" s="40">
        <v>0.5</v>
      </c>
      <c r="U170" s="40">
        <v>2</v>
      </c>
    </row>
    <row r="171" spans="1:21">
      <c r="A171" s="40">
        <v>2</v>
      </c>
      <c r="B171" s="40">
        <v>6</v>
      </c>
      <c r="C171" s="40">
        <v>12</v>
      </c>
      <c r="D171" s="40">
        <f t="shared" si="19"/>
        <v>0</v>
      </c>
      <c r="E171" s="40">
        <f t="shared" si="20"/>
        <v>0</v>
      </c>
      <c r="F171" s="40">
        <f t="shared" si="21"/>
        <v>0</v>
      </c>
      <c r="G171" s="40">
        <f t="shared" si="22"/>
        <v>0</v>
      </c>
      <c r="H171" s="40">
        <f t="shared" si="23"/>
        <v>0</v>
      </c>
      <c r="I171" s="40">
        <f t="shared" si="24"/>
        <v>0</v>
      </c>
      <c r="J171" s="40">
        <f t="shared" si="25"/>
        <v>0</v>
      </c>
      <c r="K171" s="40">
        <f t="shared" si="26"/>
        <v>0</v>
      </c>
      <c r="L171" s="40">
        <f t="shared" si="27"/>
        <v>0</v>
      </c>
      <c r="M171" s="40">
        <v>1</v>
      </c>
      <c r="N171" s="40">
        <v>1</v>
      </c>
      <c r="O171" s="40">
        <v>1</v>
      </c>
      <c r="P171" s="40">
        <v>1</v>
      </c>
      <c r="Q171" s="40">
        <v>1</v>
      </c>
      <c r="R171" s="40">
        <v>1</v>
      </c>
      <c r="S171" s="40">
        <v>1</v>
      </c>
      <c r="T171" s="40">
        <v>0.5</v>
      </c>
      <c r="U171" s="40">
        <v>2</v>
      </c>
    </row>
    <row r="172" spans="1:21">
      <c r="A172" s="40">
        <v>2</v>
      </c>
      <c r="B172" s="40">
        <v>7</v>
      </c>
      <c r="C172" s="40">
        <v>2</v>
      </c>
      <c r="D172" s="40">
        <f t="shared" si="19"/>
        <v>0</v>
      </c>
      <c r="E172" s="40">
        <f t="shared" si="20"/>
        <v>0</v>
      </c>
      <c r="F172" s="40">
        <f t="shared" si="21"/>
        <v>0</v>
      </c>
      <c r="G172" s="40">
        <f t="shared" si="22"/>
        <v>0</v>
      </c>
      <c r="H172" s="40">
        <f t="shared" si="23"/>
        <v>0</v>
      </c>
      <c r="I172" s="40">
        <f t="shared" si="24"/>
        <v>0</v>
      </c>
      <c r="J172" s="40">
        <f t="shared" si="25"/>
        <v>0</v>
      </c>
      <c r="K172" s="40">
        <f t="shared" si="26"/>
        <v>0</v>
      </c>
      <c r="L172" s="40">
        <f t="shared" si="27"/>
        <v>0</v>
      </c>
      <c r="M172" s="40">
        <v>1</v>
      </c>
      <c r="N172" s="40">
        <v>1</v>
      </c>
      <c r="O172" s="40">
        <v>1</v>
      </c>
      <c r="P172" s="40">
        <v>0.5</v>
      </c>
      <c r="Q172" s="40">
        <v>0</v>
      </c>
      <c r="R172" s="40">
        <v>0</v>
      </c>
      <c r="S172" s="40">
        <v>0</v>
      </c>
      <c r="T172" s="40">
        <v>0</v>
      </c>
      <c r="U172" s="40">
        <v>2</v>
      </c>
    </row>
    <row r="173" spans="1:21">
      <c r="A173" s="40">
        <v>2</v>
      </c>
      <c r="B173" s="40">
        <v>7</v>
      </c>
      <c r="C173" s="40">
        <v>3</v>
      </c>
      <c r="D173" s="40">
        <f t="shared" si="19"/>
        <v>0</v>
      </c>
      <c r="E173" s="40">
        <f t="shared" si="20"/>
        <v>0</v>
      </c>
      <c r="F173" s="40">
        <f t="shared" si="21"/>
        <v>0</v>
      </c>
      <c r="G173" s="40">
        <f t="shared" si="22"/>
        <v>0</v>
      </c>
      <c r="H173" s="40">
        <f t="shared" si="23"/>
        <v>0</v>
      </c>
      <c r="I173" s="40">
        <f t="shared" si="24"/>
        <v>0</v>
      </c>
      <c r="J173" s="40">
        <f t="shared" si="25"/>
        <v>0</v>
      </c>
      <c r="K173" s="40">
        <f t="shared" si="26"/>
        <v>0</v>
      </c>
      <c r="L173" s="40">
        <f t="shared" si="27"/>
        <v>0</v>
      </c>
      <c r="M173" s="40">
        <v>1</v>
      </c>
      <c r="N173" s="40">
        <v>1</v>
      </c>
      <c r="O173" s="40">
        <v>1</v>
      </c>
      <c r="P173" s="40">
        <v>0.92307692307692313</v>
      </c>
      <c r="Q173" s="40">
        <v>0.30769230769230771</v>
      </c>
      <c r="R173" s="40">
        <v>0</v>
      </c>
      <c r="S173" s="40">
        <v>0</v>
      </c>
      <c r="T173" s="40">
        <v>0</v>
      </c>
      <c r="U173" s="40">
        <v>13</v>
      </c>
    </row>
    <row r="174" spans="1:21">
      <c r="A174" s="40">
        <v>2</v>
      </c>
      <c r="B174" s="40">
        <v>7</v>
      </c>
      <c r="C174" s="40">
        <v>4</v>
      </c>
      <c r="D174" s="40">
        <f t="shared" si="19"/>
        <v>0</v>
      </c>
      <c r="E174" s="40">
        <f t="shared" si="20"/>
        <v>0</v>
      </c>
      <c r="F174" s="40">
        <f t="shared" si="21"/>
        <v>0</v>
      </c>
      <c r="G174" s="40">
        <f t="shared" si="22"/>
        <v>0</v>
      </c>
      <c r="H174" s="40">
        <f t="shared" si="23"/>
        <v>0</v>
      </c>
      <c r="I174" s="40">
        <f t="shared" si="24"/>
        <v>0</v>
      </c>
      <c r="J174" s="40">
        <f t="shared" si="25"/>
        <v>0</v>
      </c>
      <c r="K174" s="40">
        <f t="shared" si="26"/>
        <v>0</v>
      </c>
      <c r="L174" s="40">
        <f t="shared" si="27"/>
        <v>0</v>
      </c>
      <c r="M174" s="40">
        <v>1</v>
      </c>
      <c r="N174" s="40">
        <v>1</v>
      </c>
      <c r="O174" s="40">
        <v>0.9885057471264368</v>
      </c>
      <c r="P174" s="40">
        <v>0.87356321839080464</v>
      </c>
      <c r="Q174" s="40">
        <v>0.51724137931034486</v>
      </c>
      <c r="R174" s="40">
        <v>0.12643678160919541</v>
      </c>
      <c r="S174" s="40">
        <v>3.4482758620689655E-2</v>
      </c>
      <c r="T174" s="40">
        <v>2.2988505747126436E-2</v>
      </c>
      <c r="U174" s="40">
        <v>87</v>
      </c>
    </row>
    <row r="175" spans="1:21">
      <c r="A175" s="40">
        <v>2</v>
      </c>
      <c r="B175" s="40">
        <v>7</v>
      </c>
      <c r="C175" s="40">
        <v>5</v>
      </c>
      <c r="D175" s="40">
        <f t="shared" si="19"/>
        <v>0</v>
      </c>
      <c r="E175" s="40">
        <f t="shared" si="20"/>
        <v>0</v>
      </c>
      <c r="F175" s="40">
        <f t="shared" si="21"/>
        <v>0</v>
      </c>
      <c r="G175" s="40">
        <f t="shared" si="22"/>
        <v>0</v>
      </c>
      <c r="H175" s="40">
        <f t="shared" si="23"/>
        <v>0</v>
      </c>
      <c r="I175" s="40">
        <f t="shared" si="24"/>
        <v>0</v>
      </c>
      <c r="J175" s="40">
        <f t="shared" si="25"/>
        <v>0</v>
      </c>
      <c r="K175" s="40">
        <f t="shared" si="26"/>
        <v>0</v>
      </c>
      <c r="L175" s="40">
        <f t="shared" si="27"/>
        <v>0</v>
      </c>
      <c r="M175" s="40">
        <v>1</v>
      </c>
      <c r="N175" s="40">
        <v>1</v>
      </c>
      <c r="O175" s="40">
        <v>1</v>
      </c>
      <c r="P175" s="40">
        <v>0.89830508474576276</v>
      </c>
      <c r="Q175" s="40">
        <v>0.50847457627118642</v>
      </c>
      <c r="R175" s="40">
        <v>0.21186440677966101</v>
      </c>
      <c r="S175" s="40">
        <v>0.11016949152542373</v>
      </c>
      <c r="T175" s="40">
        <v>7.6271186440677971E-2</v>
      </c>
      <c r="U175" s="40">
        <v>118</v>
      </c>
    </row>
    <row r="176" spans="1:21">
      <c r="A176" s="40">
        <v>2</v>
      </c>
      <c r="B176" s="40">
        <v>7</v>
      </c>
      <c r="C176" s="40">
        <v>6</v>
      </c>
      <c r="D176" s="40">
        <f t="shared" si="19"/>
        <v>0</v>
      </c>
      <c r="E176" s="40">
        <f t="shared" si="20"/>
        <v>0</v>
      </c>
      <c r="F176" s="40">
        <f t="shared" si="21"/>
        <v>0</v>
      </c>
      <c r="G176" s="40">
        <f t="shared" si="22"/>
        <v>0</v>
      </c>
      <c r="H176" s="40">
        <f t="shared" si="23"/>
        <v>0</v>
      </c>
      <c r="I176" s="40">
        <f t="shared" si="24"/>
        <v>0</v>
      </c>
      <c r="J176" s="40">
        <f t="shared" si="25"/>
        <v>0</v>
      </c>
      <c r="K176" s="40">
        <f t="shared" si="26"/>
        <v>0</v>
      </c>
      <c r="L176" s="40">
        <f t="shared" si="27"/>
        <v>0</v>
      </c>
      <c r="M176" s="40">
        <v>1</v>
      </c>
      <c r="N176" s="40">
        <v>1</v>
      </c>
      <c r="O176" s="40">
        <v>0.99173553719008267</v>
      </c>
      <c r="P176" s="40">
        <v>0.93388429752066116</v>
      </c>
      <c r="Q176" s="40">
        <v>0.72727272727272729</v>
      </c>
      <c r="R176" s="40">
        <v>0.35537190082644626</v>
      </c>
      <c r="S176" s="40">
        <v>0.16528925619834711</v>
      </c>
      <c r="T176" s="40">
        <v>0.10743801652892562</v>
      </c>
      <c r="U176" s="40">
        <v>121</v>
      </c>
    </row>
    <row r="177" spans="1:21">
      <c r="A177" s="40">
        <v>2</v>
      </c>
      <c r="B177" s="40">
        <v>7</v>
      </c>
      <c r="C177" s="40">
        <v>7</v>
      </c>
      <c r="D177" s="40">
        <f t="shared" si="19"/>
        <v>0</v>
      </c>
      <c r="E177" s="40">
        <f t="shared" si="20"/>
        <v>0</v>
      </c>
      <c r="F177" s="40">
        <f t="shared" si="21"/>
        <v>0</v>
      </c>
      <c r="G177" s="40">
        <f t="shared" si="22"/>
        <v>0</v>
      </c>
      <c r="H177" s="40">
        <f t="shared" si="23"/>
        <v>0</v>
      </c>
      <c r="I177" s="40">
        <f t="shared" si="24"/>
        <v>0</v>
      </c>
      <c r="J177" s="40">
        <f t="shared" si="25"/>
        <v>0</v>
      </c>
      <c r="K177" s="40">
        <f t="shared" si="26"/>
        <v>0</v>
      </c>
      <c r="L177" s="40">
        <f t="shared" si="27"/>
        <v>0</v>
      </c>
      <c r="M177" s="40">
        <v>1</v>
      </c>
      <c r="N177" s="40">
        <v>1</v>
      </c>
      <c r="O177" s="40">
        <v>1</v>
      </c>
      <c r="P177" s="40">
        <v>0.89075630252100846</v>
      </c>
      <c r="Q177" s="40">
        <v>0.70588235294117652</v>
      </c>
      <c r="R177" s="40">
        <v>0.38655462184873951</v>
      </c>
      <c r="S177" s="40">
        <v>0.20168067226890757</v>
      </c>
      <c r="T177" s="40">
        <v>0.15966386554621848</v>
      </c>
      <c r="U177" s="40">
        <v>119</v>
      </c>
    </row>
    <row r="178" spans="1:21">
      <c r="A178" s="40">
        <v>2</v>
      </c>
      <c r="B178" s="40">
        <v>7</v>
      </c>
      <c r="C178" s="40">
        <v>8</v>
      </c>
      <c r="D178" s="40">
        <f t="shared" si="19"/>
        <v>0</v>
      </c>
      <c r="E178" s="40">
        <f t="shared" si="20"/>
        <v>0</v>
      </c>
      <c r="F178" s="40">
        <f t="shared" si="21"/>
        <v>0</v>
      </c>
      <c r="G178" s="40">
        <f t="shared" si="22"/>
        <v>0</v>
      </c>
      <c r="H178" s="40">
        <f t="shared" si="23"/>
        <v>0</v>
      </c>
      <c r="I178" s="40">
        <f t="shared" si="24"/>
        <v>0</v>
      </c>
      <c r="J178" s="40">
        <f t="shared" si="25"/>
        <v>0</v>
      </c>
      <c r="K178" s="40">
        <f t="shared" si="26"/>
        <v>0</v>
      </c>
      <c r="L178" s="40">
        <f t="shared" si="27"/>
        <v>0</v>
      </c>
      <c r="M178" s="40">
        <v>1</v>
      </c>
      <c r="N178" s="40">
        <v>1</v>
      </c>
      <c r="O178" s="40">
        <v>1</v>
      </c>
      <c r="P178" s="40">
        <v>0.875</v>
      </c>
      <c r="Q178" s="40">
        <v>0.72499999999999998</v>
      </c>
      <c r="R178" s="40">
        <v>0.6</v>
      </c>
      <c r="S178" s="40">
        <v>0.4</v>
      </c>
      <c r="T178" s="40">
        <v>0.27500000000000002</v>
      </c>
      <c r="U178" s="40">
        <v>40</v>
      </c>
    </row>
    <row r="179" spans="1:21">
      <c r="A179" s="40">
        <v>2</v>
      </c>
      <c r="B179" s="40">
        <v>7</v>
      </c>
      <c r="C179" s="40">
        <v>9</v>
      </c>
      <c r="D179" s="40">
        <f t="shared" si="19"/>
        <v>0</v>
      </c>
      <c r="E179" s="40">
        <f t="shared" si="20"/>
        <v>0</v>
      </c>
      <c r="F179" s="40">
        <f t="shared" si="21"/>
        <v>0</v>
      </c>
      <c r="G179" s="40">
        <f t="shared" si="22"/>
        <v>0</v>
      </c>
      <c r="H179" s="40">
        <f t="shared" si="23"/>
        <v>0</v>
      </c>
      <c r="I179" s="40">
        <f t="shared" si="24"/>
        <v>0</v>
      </c>
      <c r="J179" s="40">
        <f t="shared" si="25"/>
        <v>0</v>
      </c>
      <c r="K179" s="40">
        <f t="shared" si="26"/>
        <v>0</v>
      </c>
      <c r="L179" s="40">
        <f t="shared" si="27"/>
        <v>0</v>
      </c>
      <c r="M179" s="40">
        <v>1</v>
      </c>
      <c r="N179" s="40">
        <v>1</v>
      </c>
      <c r="O179" s="40">
        <v>0.91666666666666663</v>
      </c>
      <c r="P179" s="40">
        <v>0.75</v>
      </c>
      <c r="Q179" s="40">
        <v>0.5</v>
      </c>
      <c r="R179" s="40">
        <v>0.25</v>
      </c>
      <c r="S179" s="40">
        <v>0.16666666666666666</v>
      </c>
      <c r="T179" s="40">
        <v>8.3333333333333329E-2</v>
      </c>
      <c r="U179" s="40">
        <v>12</v>
      </c>
    </row>
    <row r="180" spans="1:21">
      <c r="A180" s="40">
        <v>2</v>
      </c>
      <c r="B180" s="40">
        <v>7</v>
      </c>
      <c r="C180" s="40">
        <v>10</v>
      </c>
      <c r="D180" s="40">
        <f t="shared" si="19"/>
        <v>0</v>
      </c>
      <c r="E180" s="40">
        <f t="shared" si="20"/>
        <v>0</v>
      </c>
      <c r="F180" s="40">
        <f t="shared" si="21"/>
        <v>0</v>
      </c>
      <c r="G180" s="40">
        <f t="shared" si="22"/>
        <v>0</v>
      </c>
      <c r="H180" s="40">
        <f t="shared" si="23"/>
        <v>0</v>
      </c>
      <c r="I180" s="40">
        <f t="shared" si="24"/>
        <v>0</v>
      </c>
      <c r="J180" s="40">
        <f t="shared" si="25"/>
        <v>0</v>
      </c>
      <c r="K180" s="40">
        <f t="shared" si="26"/>
        <v>0</v>
      </c>
      <c r="L180" s="40">
        <f t="shared" si="27"/>
        <v>0</v>
      </c>
      <c r="M180" s="40">
        <v>1</v>
      </c>
      <c r="N180" s="40">
        <v>1</v>
      </c>
      <c r="O180" s="40">
        <v>1</v>
      </c>
      <c r="P180" s="40">
        <v>1</v>
      </c>
      <c r="Q180" s="40">
        <v>1</v>
      </c>
      <c r="R180" s="40">
        <v>0.5</v>
      </c>
      <c r="S180" s="40">
        <v>0.5</v>
      </c>
      <c r="T180" s="40">
        <v>0</v>
      </c>
      <c r="U180" s="40">
        <v>2</v>
      </c>
    </row>
    <row r="181" spans="1:21">
      <c r="A181" s="40">
        <v>2</v>
      </c>
      <c r="B181" s="40">
        <v>7</v>
      </c>
      <c r="C181" s="40">
        <v>11</v>
      </c>
      <c r="D181" s="40">
        <f t="shared" si="19"/>
        <v>0</v>
      </c>
      <c r="E181" s="40">
        <f t="shared" si="20"/>
        <v>0</v>
      </c>
      <c r="F181" s="40">
        <f t="shared" si="21"/>
        <v>0</v>
      </c>
      <c r="G181" s="40">
        <f t="shared" si="22"/>
        <v>0</v>
      </c>
      <c r="H181" s="40">
        <f t="shared" si="23"/>
        <v>0</v>
      </c>
      <c r="I181" s="40">
        <f t="shared" si="24"/>
        <v>0</v>
      </c>
      <c r="J181" s="40">
        <f t="shared" si="25"/>
        <v>0</v>
      </c>
      <c r="K181" s="40">
        <f t="shared" si="26"/>
        <v>0</v>
      </c>
      <c r="L181" s="40">
        <f t="shared" si="27"/>
        <v>0</v>
      </c>
      <c r="M181" s="40">
        <v>1</v>
      </c>
      <c r="N181" s="40">
        <v>1</v>
      </c>
      <c r="O181" s="40">
        <v>1</v>
      </c>
      <c r="P181" s="40">
        <v>1</v>
      </c>
      <c r="Q181" s="40">
        <v>1</v>
      </c>
      <c r="R181" s="40">
        <v>1</v>
      </c>
      <c r="S181" s="40">
        <v>0</v>
      </c>
      <c r="T181" s="40">
        <v>0</v>
      </c>
      <c r="U181" s="40">
        <v>1</v>
      </c>
    </row>
    <row r="182" spans="1:21">
      <c r="A182" s="40">
        <v>2</v>
      </c>
      <c r="B182" s="40">
        <v>7</v>
      </c>
      <c r="C182" s="40">
        <v>12</v>
      </c>
      <c r="D182" s="40">
        <f t="shared" si="19"/>
        <v>0</v>
      </c>
      <c r="E182" s="40">
        <f t="shared" si="20"/>
        <v>0</v>
      </c>
      <c r="F182" s="40">
        <f t="shared" si="21"/>
        <v>0</v>
      </c>
      <c r="G182" s="40">
        <f t="shared" si="22"/>
        <v>0</v>
      </c>
      <c r="H182" s="40">
        <f t="shared" si="23"/>
        <v>0</v>
      </c>
      <c r="I182" s="40">
        <f t="shared" si="24"/>
        <v>0</v>
      </c>
      <c r="J182" s="40">
        <f t="shared" si="25"/>
        <v>0</v>
      </c>
      <c r="K182" s="40">
        <f t="shared" si="26"/>
        <v>0</v>
      </c>
      <c r="L182" s="40">
        <f t="shared" si="27"/>
        <v>0</v>
      </c>
      <c r="M182" s="40">
        <v>1</v>
      </c>
      <c r="N182" s="40">
        <v>1</v>
      </c>
      <c r="O182" s="40">
        <v>1</v>
      </c>
      <c r="P182" s="40">
        <v>1</v>
      </c>
      <c r="Q182" s="40">
        <v>0</v>
      </c>
      <c r="R182" s="40">
        <v>0</v>
      </c>
      <c r="S182" s="40">
        <v>0</v>
      </c>
      <c r="T182" s="40">
        <v>0</v>
      </c>
      <c r="U182" s="40">
        <v>1</v>
      </c>
    </row>
    <row r="183" spans="1:21">
      <c r="A183" s="40">
        <v>2</v>
      </c>
      <c r="B183" s="40">
        <v>8</v>
      </c>
      <c r="C183" s="40">
        <v>2</v>
      </c>
      <c r="D183" s="40">
        <f t="shared" si="19"/>
        <v>0</v>
      </c>
      <c r="E183" s="40">
        <f t="shared" si="20"/>
        <v>0</v>
      </c>
      <c r="F183" s="40">
        <f t="shared" si="21"/>
        <v>0</v>
      </c>
      <c r="G183" s="40">
        <f t="shared" si="22"/>
        <v>0</v>
      </c>
      <c r="H183" s="40">
        <f t="shared" si="23"/>
        <v>0</v>
      </c>
      <c r="I183" s="40">
        <f t="shared" si="24"/>
        <v>0</v>
      </c>
      <c r="J183" s="40">
        <f t="shared" si="25"/>
        <v>0</v>
      </c>
      <c r="K183" s="40">
        <f t="shared" si="26"/>
        <v>0</v>
      </c>
      <c r="L183" s="40">
        <f t="shared" si="27"/>
        <v>0</v>
      </c>
      <c r="M183" s="40">
        <v>1</v>
      </c>
      <c r="N183" s="40">
        <v>1</v>
      </c>
      <c r="O183" s="40">
        <v>1</v>
      </c>
      <c r="P183" s="40">
        <v>1</v>
      </c>
      <c r="Q183" s="40">
        <v>1</v>
      </c>
      <c r="R183" s="40">
        <v>0</v>
      </c>
      <c r="S183" s="40">
        <v>0</v>
      </c>
      <c r="T183" s="40">
        <v>0</v>
      </c>
      <c r="U183" s="40">
        <v>1</v>
      </c>
    </row>
    <row r="184" spans="1:21">
      <c r="A184" s="40">
        <v>2</v>
      </c>
      <c r="B184" s="40">
        <v>8</v>
      </c>
      <c r="C184" s="40">
        <v>3</v>
      </c>
      <c r="D184" s="40">
        <f t="shared" si="19"/>
        <v>0</v>
      </c>
      <c r="E184" s="40">
        <f t="shared" si="20"/>
        <v>0</v>
      </c>
      <c r="F184" s="40">
        <f t="shared" si="21"/>
        <v>0</v>
      </c>
      <c r="G184" s="40">
        <f t="shared" si="22"/>
        <v>0</v>
      </c>
      <c r="H184" s="40">
        <f t="shared" si="23"/>
        <v>0</v>
      </c>
      <c r="I184" s="40">
        <f t="shared" si="24"/>
        <v>0</v>
      </c>
      <c r="J184" s="40">
        <f t="shared" si="25"/>
        <v>0</v>
      </c>
      <c r="K184" s="40">
        <f t="shared" si="26"/>
        <v>0</v>
      </c>
      <c r="L184" s="40">
        <f t="shared" si="27"/>
        <v>0</v>
      </c>
      <c r="M184" s="40">
        <v>1</v>
      </c>
      <c r="N184" s="40">
        <v>1</v>
      </c>
      <c r="O184" s="40">
        <v>1</v>
      </c>
      <c r="P184" s="40">
        <v>1</v>
      </c>
      <c r="Q184" s="40">
        <v>0.66666666666666663</v>
      </c>
      <c r="R184" s="40">
        <v>0.16666666666666666</v>
      </c>
      <c r="S184" s="40">
        <v>0.16666666666666666</v>
      </c>
      <c r="T184" s="40">
        <v>0</v>
      </c>
      <c r="U184" s="40">
        <v>6</v>
      </c>
    </row>
    <row r="185" spans="1:21">
      <c r="A185" s="40">
        <v>2</v>
      </c>
      <c r="B185" s="40">
        <v>8</v>
      </c>
      <c r="C185" s="40">
        <v>4</v>
      </c>
      <c r="D185" s="40">
        <f t="shared" si="19"/>
        <v>0</v>
      </c>
      <c r="E185" s="40">
        <f t="shared" si="20"/>
        <v>0</v>
      </c>
      <c r="F185" s="40">
        <f t="shared" si="21"/>
        <v>0</v>
      </c>
      <c r="G185" s="40">
        <f t="shared" si="22"/>
        <v>0</v>
      </c>
      <c r="H185" s="40">
        <f t="shared" si="23"/>
        <v>0</v>
      </c>
      <c r="I185" s="40">
        <f t="shared" si="24"/>
        <v>0</v>
      </c>
      <c r="J185" s="40">
        <f t="shared" si="25"/>
        <v>0</v>
      </c>
      <c r="K185" s="40">
        <f t="shared" si="26"/>
        <v>0</v>
      </c>
      <c r="L185" s="40">
        <f t="shared" si="27"/>
        <v>0</v>
      </c>
      <c r="M185" s="40">
        <v>1</v>
      </c>
      <c r="N185" s="40">
        <v>1</v>
      </c>
      <c r="O185" s="40">
        <v>1</v>
      </c>
      <c r="P185" s="40">
        <v>0.96875</v>
      </c>
      <c r="Q185" s="40">
        <v>0.71875</v>
      </c>
      <c r="R185" s="40">
        <v>0.25</v>
      </c>
      <c r="S185" s="40">
        <v>6.25E-2</v>
      </c>
      <c r="T185" s="40">
        <v>0</v>
      </c>
      <c r="U185" s="40">
        <v>32</v>
      </c>
    </row>
    <row r="186" spans="1:21">
      <c r="A186" s="40">
        <v>2</v>
      </c>
      <c r="B186" s="40">
        <v>8</v>
      </c>
      <c r="C186" s="40">
        <v>5</v>
      </c>
      <c r="D186" s="40">
        <f t="shared" si="19"/>
        <v>0</v>
      </c>
      <c r="E186" s="40">
        <f t="shared" si="20"/>
        <v>0</v>
      </c>
      <c r="F186" s="40">
        <f t="shared" si="21"/>
        <v>0</v>
      </c>
      <c r="G186" s="40">
        <f t="shared" si="22"/>
        <v>0</v>
      </c>
      <c r="H186" s="40">
        <f t="shared" si="23"/>
        <v>0</v>
      </c>
      <c r="I186" s="40">
        <f t="shared" si="24"/>
        <v>0</v>
      </c>
      <c r="J186" s="40">
        <f t="shared" si="25"/>
        <v>0</v>
      </c>
      <c r="K186" s="40">
        <f t="shared" si="26"/>
        <v>0</v>
      </c>
      <c r="L186" s="40">
        <f t="shared" si="27"/>
        <v>0</v>
      </c>
      <c r="M186" s="40">
        <v>1</v>
      </c>
      <c r="N186" s="40">
        <v>1</v>
      </c>
      <c r="O186" s="40">
        <v>1</v>
      </c>
      <c r="P186" s="40">
        <v>0.98550724637681164</v>
      </c>
      <c r="Q186" s="40">
        <v>0.79710144927536231</v>
      </c>
      <c r="R186" s="40">
        <v>0.43478260869565216</v>
      </c>
      <c r="S186" s="40">
        <v>0.15942028985507245</v>
      </c>
      <c r="T186" s="40">
        <v>0.11594202898550725</v>
      </c>
      <c r="U186" s="40">
        <v>69</v>
      </c>
    </row>
    <row r="187" spans="1:21">
      <c r="A187" s="40">
        <v>2</v>
      </c>
      <c r="B187" s="40">
        <v>8</v>
      </c>
      <c r="C187" s="40">
        <v>6</v>
      </c>
      <c r="D187" s="40">
        <f t="shared" si="19"/>
        <v>0</v>
      </c>
      <c r="E187" s="40">
        <f t="shared" si="20"/>
        <v>0</v>
      </c>
      <c r="F187" s="40">
        <f t="shared" si="21"/>
        <v>0</v>
      </c>
      <c r="G187" s="40">
        <f t="shared" si="22"/>
        <v>0</v>
      </c>
      <c r="H187" s="40">
        <f t="shared" si="23"/>
        <v>0</v>
      </c>
      <c r="I187" s="40">
        <f t="shared" si="24"/>
        <v>0</v>
      </c>
      <c r="J187" s="40">
        <f t="shared" si="25"/>
        <v>0</v>
      </c>
      <c r="K187" s="40">
        <f t="shared" si="26"/>
        <v>0</v>
      </c>
      <c r="L187" s="40">
        <f t="shared" si="27"/>
        <v>0</v>
      </c>
      <c r="M187" s="40">
        <v>1</v>
      </c>
      <c r="N187" s="40">
        <v>1</v>
      </c>
      <c r="O187" s="40">
        <v>1</v>
      </c>
      <c r="P187" s="40">
        <v>0.97894736842105268</v>
      </c>
      <c r="Q187" s="40">
        <v>0.82105263157894737</v>
      </c>
      <c r="R187" s="40">
        <v>0.5368421052631579</v>
      </c>
      <c r="S187" s="40">
        <v>0.2</v>
      </c>
      <c r="T187" s="40">
        <v>0.14736842105263157</v>
      </c>
      <c r="U187" s="40">
        <v>95</v>
      </c>
    </row>
    <row r="188" spans="1:21">
      <c r="A188" s="40">
        <v>2</v>
      </c>
      <c r="B188" s="40">
        <v>8</v>
      </c>
      <c r="C188" s="40">
        <v>7</v>
      </c>
      <c r="D188" s="40">
        <f t="shared" si="19"/>
        <v>0</v>
      </c>
      <c r="E188" s="40">
        <f t="shared" si="20"/>
        <v>0</v>
      </c>
      <c r="F188" s="40">
        <f t="shared" si="21"/>
        <v>0</v>
      </c>
      <c r="G188" s="40">
        <f t="shared" si="22"/>
        <v>0</v>
      </c>
      <c r="H188" s="40">
        <f t="shared" si="23"/>
        <v>0</v>
      </c>
      <c r="I188" s="40">
        <f t="shared" si="24"/>
        <v>0</v>
      </c>
      <c r="J188" s="40">
        <f t="shared" si="25"/>
        <v>0</v>
      </c>
      <c r="K188" s="40">
        <f t="shared" si="26"/>
        <v>0</v>
      </c>
      <c r="L188" s="40">
        <f t="shared" si="27"/>
        <v>0</v>
      </c>
      <c r="M188" s="40">
        <v>1</v>
      </c>
      <c r="N188" s="40">
        <v>1</v>
      </c>
      <c r="O188" s="40">
        <v>1</v>
      </c>
      <c r="P188" s="40">
        <v>0.94545454545454544</v>
      </c>
      <c r="Q188" s="40">
        <v>0.77272727272727271</v>
      </c>
      <c r="R188" s="40">
        <v>0.46363636363636362</v>
      </c>
      <c r="S188" s="40">
        <v>0.29090909090909089</v>
      </c>
      <c r="T188" s="40">
        <v>0.22727272727272727</v>
      </c>
      <c r="U188" s="40">
        <v>110</v>
      </c>
    </row>
    <row r="189" spans="1:21">
      <c r="A189" s="40">
        <v>2</v>
      </c>
      <c r="B189" s="40">
        <v>8</v>
      </c>
      <c r="C189" s="40">
        <v>8</v>
      </c>
      <c r="D189" s="40">
        <f t="shared" si="19"/>
        <v>0</v>
      </c>
      <c r="E189" s="40">
        <f t="shared" si="20"/>
        <v>0</v>
      </c>
      <c r="F189" s="40">
        <f t="shared" si="21"/>
        <v>0</v>
      </c>
      <c r="G189" s="40">
        <f t="shared" si="22"/>
        <v>0</v>
      </c>
      <c r="H189" s="40">
        <f t="shared" si="23"/>
        <v>0</v>
      </c>
      <c r="I189" s="40">
        <f t="shared" si="24"/>
        <v>0</v>
      </c>
      <c r="J189" s="40">
        <f t="shared" si="25"/>
        <v>0</v>
      </c>
      <c r="K189" s="40">
        <f t="shared" si="26"/>
        <v>0</v>
      </c>
      <c r="L189" s="40">
        <f t="shared" si="27"/>
        <v>0</v>
      </c>
      <c r="M189" s="40">
        <v>1</v>
      </c>
      <c r="N189" s="40">
        <v>1</v>
      </c>
      <c r="O189" s="40">
        <v>1</v>
      </c>
      <c r="P189" s="40">
        <v>0.94871794871794868</v>
      </c>
      <c r="Q189" s="40">
        <v>0.82051282051282048</v>
      </c>
      <c r="R189" s="40">
        <v>0.5641025641025641</v>
      </c>
      <c r="S189" s="40">
        <v>0.4358974358974359</v>
      </c>
      <c r="T189" s="40">
        <v>0.38461538461538464</v>
      </c>
      <c r="U189" s="40">
        <v>39</v>
      </c>
    </row>
    <row r="190" spans="1:21">
      <c r="A190" s="40">
        <v>2</v>
      </c>
      <c r="B190" s="40">
        <v>8</v>
      </c>
      <c r="C190" s="40">
        <v>9</v>
      </c>
      <c r="D190" s="40">
        <f t="shared" si="19"/>
        <v>0</v>
      </c>
      <c r="E190" s="40">
        <f t="shared" si="20"/>
        <v>0</v>
      </c>
      <c r="F190" s="40">
        <f t="shared" si="21"/>
        <v>0</v>
      </c>
      <c r="G190" s="40">
        <f t="shared" si="22"/>
        <v>0</v>
      </c>
      <c r="H190" s="40">
        <f t="shared" si="23"/>
        <v>0</v>
      </c>
      <c r="I190" s="40">
        <f t="shared" si="24"/>
        <v>0</v>
      </c>
      <c r="J190" s="40">
        <f t="shared" si="25"/>
        <v>0</v>
      </c>
      <c r="K190" s="40">
        <f t="shared" si="26"/>
        <v>0</v>
      </c>
      <c r="L190" s="40">
        <f t="shared" si="27"/>
        <v>0</v>
      </c>
      <c r="M190" s="40">
        <v>1</v>
      </c>
      <c r="N190" s="40">
        <v>1</v>
      </c>
      <c r="O190" s="40">
        <v>1</v>
      </c>
      <c r="P190" s="40">
        <v>1</v>
      </c>
      <c r="Q190" s="40">
        <v>0.94117647058823528</v>
      </c>
      <c r="R190" s="40">
        <v>0.76470588235294112</v>
      </c>
      <c r="S190" s="40">
        <v>0.47058823529411764</v>
      </c>
      <c r="T190" s="40">
        <v>0.35294117647058826</v>
      </c>
      <c r="U190" s="40">
        <v>17</v>
      </c>
    </row>
    <row r="191" spans="1:21">
      <c r="A191" s="40">
        <v>2</v>
      </c>
      <c r="B191" s="40">
        <v>8</v>
      </c>
      <c r="C191" s="40">
        <v>10</v>
      </c>
      <c r="D191" s="40">
        <f t="shared" si="19"/>
        <v>0</v>
      </c>
      <c r="E191" s="40">
        <f t="shared" si="20"/>
        <v>0</v>
      </c>
      <c r="F191" s="40">
        <f t="shared" si="21"/>
        <v>0</v>
      </c>
      <c r="G191" s="40">
        <f t="shared" si="22"/>
        <v>0</v>
      </c>
      <c r="H191" s="40">
        <f t="shared" si="23"/>
        <v>0</v>
      </c>
      <c r="I191" s="40">
        <f t="shared" si="24"/>
        <v>0</v>
      </c>
      <c r="J191" s="40">
        <f t="shared" si="25"/>
        <v>0</v>
      </c>
      <c r="K191" s="40">
        <f t="shared" si="26"/>
        <v>0</v>
      </c>
      <c r="L191" s="40">
        <f t="shared" si="27"/>
        <v>0</v>
      </c>
      <c r="M191" s="40">
        <v>1</v>
      </c>
      <c r="N191" s="40">
        <v>1</v>
      </c>
      <c r="O191" s="40">
        <v>1</v>
      </c>
      <c r="P191" s="40">
        <v>0.66666666666666663</v>
      </c>
      <c r="Q191" s="40">
        <v>0.66666666666666663</v>
      </c>
      <c r="R191" s="40">
        <v>0.66666666666666663</v>
      </c>
      <c r="S191" s="40">
        <v>0.16666666666666666</v>
      </c>
      <c r="T191" s="40">
        <v>0.16666666666666666</v>
      </c>
      <c r="U191" s="40">
        <v>6</v>
      </c>
    </row>
    <row r="192" spans="1:21">
      <c r="A192" s="40">
        <v>2</v>
      </c>
      <c r="B192" s="40">
        <v>8</v>
      </c>
      <c r="C192" s="40">
        <v>11</v>
      </c>
      <c r="D192" s="40">
        <f t="shared" si="19"/>
        <v>0</v>
      </c>
      <c r="E192" s="40">
        <f t="shared" si="20"/>
        <v>0</v>
      </c>
      <c r="F192" s="40">
        <f t="shared" si="21"/>
        <v>0</v>
      </c>
      <c r="G192" s="40">
        <f t="shared" si="22"/>
        <v>0</v>
      </c>
      <c r="H192" s="40">
        <f t="shared" si="23"/>
        <v>0</v>
      </c>
      <c r="I192" s="40">
        <f t="shared" si="24"/>
        <v>0</v>
      </c>
      <c r="J192" s="40">
        <f t="shared" si="25"/>
        <v>0</v>
      </c>
      <c r="K192" s="40">
        <f t="shared" si="26"/>
        <v>0</v>
      </c>
      <c r="L192" s="40">
        <f t="shared" si="27"/>
        <v>0</v>
      </c>
      <c r="M192" s="40">
        <v>1</v>
      </c>
      <c r="N192" s="40">
        <v>1</v>
      </c>
      <c r="O192" s="40">
        <v>1</v>
      </c>
      <c r="P192" s="40">
        <v>1</v>
      </c>
      <c r="Q192" s="40">
        <v>1</v>
      </c>
      <c r="R192" s="40">
        <v>1</v>
      </c>
      <c r="S192" s="40">
        <v>1</v>
      </c>
      <c r="T192" s="40">
        <v>0.75</v>
      </c>
      <c r="U192" s="40">
        <v>4</v>
      </c>
    </row>
    <row r="193" spans="1:21">
      <c r="A193" s="40">
        <v>2</v>
      </c>
      <c r="B193" s="40">
        <v>8</v>
      </c>
      <c r="C193" s="40">
        <v>12</v>
      </c>
      <c r="D193" s="40">
        <f t="shared" si="19"/>
        <v>0</v>
      </c>
      <c r="E193" s="40">
        <f t="shared" si="20"/>
        <v>0</v>
      </c>
      <c r="F193" s="40">
        <f t="shared" si="21"/>
        <v>0</v>
      </c>
      <c r="G193" s="40">
        <f t="shared" si="22"/>
        <v>0</v>
      </c>
      <c r="H193" s="40">
        <f t="shared" si="23"/>
        <v>0</v>
      </c>
      <c r="I193" s="40">
        <f t="shared" si="24"/>
        <v>0</v>
      </c>
      <c r="J193" s="40">
        <f t="shared" si="25"/>
        <v>0</v>
      </c>
      <c r="K193" s="40">
        <f t="shared" si="26"/>
        <v>0</v>
      </c>
      <c r="L193" s="40">
        <f t="shared" si="27"/>
        <v>0</v>
      </c>
      <c r="M193" s="40">
        <v>1</v>
      </c>
      <c r="N193" s="40">
        <v>1</v>
      </c>
      <c r="O193" s="40">
        <v>1</v>
      </c>
      <c r="P193" s="40">
        <v>1</v>
      </c>
      <c r="Q193" s="40">
        <v>1</v>
      </c>
      <c r="R193" s="40">
        <v>1</v>
      </c>
      <c r="S193" s="40">
        <v>1</v>
      </c>
      <c r="T193" s="40">
        <v>1</v>
      </c>
      <c r="U193" s="40">
        <v>2</v>
      </c>
    </row>
    <row r="194" spans="1:21">
      <c r="A194" s="40">
        <v>2</v>
      </c>
      <c r="B194" s="40">
        <v>9</v>
      </c>
      <c r="C194" s="40">
        <v>4</v>
      </c>
      <c r="D194" s="40">
        <f t="shared" si="19"/>
        <v>0</v>
      </c>
      <c r="E194" s="40">
        <f t="shared" si="20"/>
        <v>0</v>
      </c>
      <c r="F194" s="40">
        <f t="shared" si="21"/>
        <v>0</v>
      </c>
      <c r="G194" s="40">
        <f t="shared" si="22"/>
        <v>0</v>
      </c>
      <c r="H194" s="40">
        <f t="shared" si="23"/>
        <v>0</v>
      </c>
      <c r="I194" s="40">
        <f t="shared" si="24"/>
        <v>0</v>
      </c>
      <c r="J194" s="40">
        <f t="shared" si="25"/>
        <v>0</v>
      </c>
      <c r="K194" s="40">
        <f t="shared" si="26"/>
        <v>0</v>
      </c>
      <c r="L194" s="40">
        <f t="shared" si="27"/>
        <v>0</v>
      </c>
      <c r="M194" s="40">
        <v>1</v>
      </c>
      <c r="N194" s="40">
        <v>1</v>
      </c>
      <c r="O194" s="40">
        <v>1</v>
      </c>
      <c r="P194" s="40">
        <v>1</v>
      </c>
      <c r="Q194" s="40">
        <v>0.68421052631578949</v>
      </c>
      <c r="R194" s="40">
        <v>0.42105263157894735</v>
      </c>
      <c r="S194" s="40">
        <v>0</v>
      </c>
      <c r="T194" s="40">
        <v>0</v>
      </c>
      <c r="U194" s="40">
        <v>19</v>
      </c>
    </row>
    <row r="195" spans="1:21">
      <c r="A195" s="40">
        <v>2</v>
      </c>
      <c r="B195" s="40">
        <v>9</v>
      </c>
      <c r="C195" s="40">
        <v>5</v>
      </c>
      <c r="D195" s="40">
        <f t="shared" ref="D195:D258" si="28">IF(AND($A195=$X$2,$B195=$X$33,$C195=$X$18),M195,0)</f>
        <v>0</v>
      </c>
      <c r="E195" s="40">
        <f t="shared" ref="E195:E258" si="29">IF(AND($A195=$X$2,$B195=$X$33,$C195=$X$18),N195,0)</f>
        <v>0</v>
      </c>
      <c r="F195" s="40">
        <f t="shared" ref="F195:F258" si="30">IF(AND($A195=$X$2,$B195=$X$33,$C195=$X$18),O195,0)</f>
        <v>0</v>
      </c>
      <c r="G195" s="40">
        <f t="shared" ref="G195:G258" si="31">IF(AND($A195=$X$2,$B195=$X$33,$C195=$X$18),P195,0)</f>
        <v>0</v>
      </c>
      <c r="H195" s="40">
        <f t="shared" ref="H195:H258" si="32">IF(AND($A195=$X$2,$B195=$X$33,$C195=$X$18),Q195,0)</f>
        <v>0</v>
      </c>
      <c r="I195" s="40">
        <f t="shared" ref="I195:I258" si="33">IF(AND($A195=$X$2,$B195=$X$33,$C195=$X$18),R195,0)</f>
        <v>0</v>
      </c>
      <c r="J195" s="40">
        <f t="shared" ref="J195:J258" si="34">IF(AND($A195=$X$2,$B195=$X$33,$C195=$X$18),S195,0)</f>
        <v>0</v>
      </c>
      <c r="K195" s="40">
        <f t="shared" ref="K195:K258" si="35">IF(AND($A195=$X$2,$B195=$X$33,$C195=$X$18),T195,0)</f>
        <v>0</v>
      </c>
      <c r="L195" s="40">
        <f t="shared" ref="L195:L258" si="36">IF(AND($A195=$X$2,$B195=$X$33,$C195=$X$18),U195,0)</f>
        <v>0</v>
      </c>
      <c r="M195" s="40">
        <v>1</v>
      </c>
      <c r="N195" s="40">
        <v>1</v>
      </c>
      <c r="O195" s="40">
        <v>1</v>
      </c>
      <c r="P195" s="40">
        <v>0.97368421052631582</v>
      </c>
      <c r="Q195" s="40">
        <v>0.86842105263157898</v>
      </c>
      <c r="R195" s="40">
        <v>0.52631578947368418</v>
      </c>
      <c r="S195" s="40">
        <v>0.23684210526315788</v>
      </c>
      <c r="T195" s="40">
        <v>0.13157894736842105</v>
      </c>
      <c r="U195" s="40">
        <v>38</v>
      </c>
    </row>
    <row r="196" spans="1:21">
      <c r="A196" s="40">
        <v>2</v>
      </c>
      <c r="B196" s="40">
        <v>9</v>
      </c>
      <c r="C196" s="40">
        <v>6</v>
      </c>
      <c r="D196" s="40">
        <f t="shared" si="28"/>
        <v>0</v>
      </c>
      <c r="E196" s="40">
        <f t="shared" si="29"/>
        <v>0</v>
      </c>
      <c r="F196" s="40">
        <f t="shared" si="30"/>
        <v>0</v>
      </c>
      <c r="G196" s="40">
        <f t="shared" si="31"/>
        <v>0</v>
      </c>
      <c r="H196" s="40">
        <f t="shared" si="32"/>
        <v>0</v>
      </c>
      <c r="I196" s="40">
        <f t="shared" si="33"/>
        <v>0</v>
      </c>
      <c r="J196" s="40">
        <f t="shared" si="34"/>
        <v>0</v>
      </c>
      <c r="K196" s="40">
        <f t="shared" si="35"/>
        <v>0</v>
      </c>
      <c r="L196" s="40">
        <f t="shared" si="36"/>
        <v>0</v>
      </c>
      <c r="M196" s="40">
        <v>1</v>
      </c>
      <c r="N196" s="40">
        <v>1</v>
      </c>
      <c r="O196" s="40">
        <v>1</v>
      </c>
      <c r="P196" s="40">
        <v>0.98181818181818181</v>
      </c>
      <c r="Q196" s="40">
        <v>0.92727272727272725</v>
      </c>
      <c r="R196" s="40">
        <v>0.54545454545454541</v>
      </c>
      <c r="S196" s="40">
        <v>0.32727272727272727</v>
      </c>
      <c r="T196" s="40">
        <v>0.21818181818181817</v>
      </c>
      <c r="U196" s="40">
        <v>55</v>
      </c>
    </row>
    <row r="197" spans="1:21">
      <c r="A197" s="40">
        <v>2</v>
      </c>
      <c r="B197" s="40">
        <v>9</v>
      </c>
      <c r="C197" s="40">
        <v>7</v>
      </c>
      <c r="D197" s="40">
        <f t="shared" si="28"/>
        <v>0</v>
      </c>
      <c r="E197" s="40">
        <f t="shared" si="29"/>
        <v>0</v>
      </c>
      <c r="F197" s="40">
        <f t="shared" si="30"/>
        <v>0</v>
      </c>
      <c r="G197" s="40">
        <f t="shared" si="31"/>
        <v>0</v>
      </c>
      <c r="H197" s="40">
        <f t="shared" si="32"/>
        <v>0</v>
      </c>
      <c r="I197" s="40">
        <f t="shared" si="33"/>
        <v>0</v>
      </c>
      <c r="J197" s="40">
        <f t="shared" si="34"/>
        <v>0</v>
      </c>
      <c r="K197" s="40">
        <f t="shared" si="35"/>
        <v>0</v>
      </c>
      <c r="L197" s="40">
        <f t="shared" si="36"/>
        <v>0</v>
      </c>
      <c r="M197" s="40">
        <v>1</v>
      </c>
      <c r="N197" s="40">
        <v>1</v>
      </c>
      <c r="O197" s="40">
        <v>1</v>
      </c>
      <c r="P197" s="40">
        <v>0.98</v>
      </c>
      <c r="Q197" s="40">
        <v>0.87</v>
      </c>
      <c r="R197" s="40">
        <v>0.68</v>
      </c>
      <c r="S197" s="40">
        <v>0.37</v>
      </c>
      <c r="T197" s="40">
        <v>0.3</v>
      </c>
      <c r="U197" s="40">
        <v>100</v>
      </c>
    </row>
    <row r="198" spans="1:21">
      <c r="A198" s="40">
        <v>2</v>
      </c>
      <c r="B198" s="40">
        <v>9</v>
      </c>
      <c r="C198" s="40">
        <v>8</v>
      </c>
      <c r="D198" s="40">
        <f t="shared" si="28"/>
        <v>0</v>
      </c>
      <c r="E198" s="40">
        <f t="shared" si="29"/>
        <v>0</v>
      </c>
      <c r="F198" s="40">
        <f t="shared" si="30"/>
        <v>0</v>
      </c>
      <c r="G198" s="40">
        <f t="shared" si="31"/>
        <v>0</v>
      </c>
      <c r="H198" s="40">
        <f t="shared" si="32"/>
        <v>0</v>
      </c>
      <c r="I198" s="40">
        <f t="shared" si="33"/>
        <v>0</v>
      </c>
      <c r="J198" s="40">
        <f t="shared" si="34"/>
        <v>0</v>
      </c>
      <c r="K198" s="40">
        <f t="shared" si="35"/>
        <v>0</v>
      </c>
      <c r="L198" s="40">
        <f t="shared" si="36"/>
        <v>0</v>
      </c>
      <c r="M198" s="40">
        <v>1</v>
      </c>
      <c r="N198" s="40">
        <v>1</v>
      </c>
      <c r="O198" s="40">
        <v>1</v>
      </c>
      <c r="P198" s="40">
        <v>0.97499999999999998</v>
      </c>
      <c r="Q198" s="40">
        <v>0.9</v>
      </c>
      <c r="R198" s="40">
        <v>0.65</v>
      </c>
      <c r="S198" s="40">
        <v>0.47499999999999998</v>
      </c>
      <c r="T198" s="40">
        <v>0.25</v>
      </c>
      <c r="U198" s="40">
        <v>40</v>
      </c>
    </row>
    <row r="199" spans="1:21">
      <c r="A199" s="40">
        <v>2</v>
      </c>
      <c r="B199" s="40">
        <v>9</v>
      </c>
      <c r="C199" s="40">
        <v>9</v>
      </c>
      <c r="D199" s="40">
        <f t="shared" si="28"/>
        <v>0</v>
      </c>
      <c r="E199" s="40">
        <f t="shared" si="29"/>
        <v>0</v>
      </c>
      <c r="F199" s="40">
        <f t="shared" si="30"/>
        <v>0</v>
      </c>
      <c r="G199" s="40">
        <f t="shared" si="31"/>
        <v>0</v>
      </c>
      <c r="H199" s="40">
        <f t="shared" si="32"/>
        <v>0</v>
      </c>
      <c r="I199" s="40">
        <f t="shared" si="33"/>
        <v>0</v>
      </c>
      <c r="J199" s="40">
        <f t="shared" si="34"/>
        <v>0</v>
      </c>
      <c r="K199" s="40">
        <f t="shared" si="35"/>
        <v>0</v>
      </c>
      <c r="L199" s="40">
        <f t="shared" si="36"/>
        <v>0</v>
      </c>
      <c r="M199" s="40">
        <v>1</v>
      </c>
      <c r="N199" s="40">
        <v>1</v>
      </c>
      <c r="O199" s="40">
        <v>1</v>
      </c>
      <c r="P199" s="40">
        <v>1</v>
      </c>
      <c r="Q199" s="40">
        <v>0.95652173913043481</v>
      </c>
      <c r="R199" s="40">
        <v>0.73913043478260865</v>
      </c>
      <c r="S199" s="40">
        <v>0.39130434782608697</v>
      </c>
      <c r="T199" s="40">
        <v>0.39130434782608697</v>
      </c>
      <c r="U199" s="40">
        <v>23</v>
      </c>
    </row>
    <row r="200" spans="1:21">
      <c r="A200" s="40">
        <v>2</v>
      </c>
      <c r="B200" s="40">
        <v>9</v>
      </c>
      <c r="C200" s="40">
        <v>10</v>
      </c>
      <c r="D200" s="40">
        <f t="shared" si="28"/>
        <v>0</v>
      </c>
      <c r="E200" s="40">
        <f t="shared" si="29"/>
        <v>0</v>
      </c>
      <c r="F200" s="40">
        <f t="shared" si="30"/>
        <v>0</v>
      </c>
      <c r="G200" s="40">
        <f t="shared" si="31"/>
        <v>0</v>
      </c>
      <c r="H200" s="40">
        <f t="shared" si="32"/>
        <v>0</v>
      </c>
      <c r="I200" s="40">
        <f t="shared" si="33"/>
        <v>0</v>
      </c>
      <c r="J200" s="40">
        <f t="shared" si="34"/>
        <v>0</v>
      </c>
      <c r="K200" s="40">
        <f t="shared" si="35"/>
        <v>0</v>
      </c>
      <c r="L200" s="40">
        <f t="shared" si="36"/>
        <v>0</v>
      </c>
      <c r="M200" s="40">
        <v>1</v>
      </c>
      <c r="N200" s="40">
        <v>1</v>
      </c>
      <c r="O200" s="40">
        <v>1</v>
      </c>
      <c r="P200" s="40">
        <v>0.875</v>
      </c>
      <c r="Q200" s="40">
        <v>0.875</v>
      </c>
      <c r="R200" s="40">
        <v>0.5</v>
      </c>
      <c r="S200" s="40">
        <v>0.5</v>
      </c>
      <c r="T200" s="40">
        <v>0.25</v>
      </c>
      <c r="U200" s="40">
        <v>8</v>
      </c>
    </row>
    <row r="201" spans="1:21">
      <c r="A201" s="40">
        <v>2</v>
      </c>
      <c r="B201" s="40">
        <v>9</v>
      </c>
      <c r="C201" s="40">
        <v>11</v>
      </c>
      <c r="D201" s="40">
        <f t="shared" si="28"/>
        <v>0</v>
      </c>
      <c r="E201" s="40">
        <f t="shared" si="29"/>
        <v>0</v>
      </c>
      <c r="F201" s="40">
        <f t="shared" si="30"/>
        <v>0</v>
      </c>
      <c r="G201" s="40">
        <f t="shared" si="31"/>
        <v>0</v>
      </c>
      <c r="H201" s="40">
        <f t="shared" si="32"/>
        <v>0</v>
      </c>
      <c r="I201" s="40">
        <f t="shared" si="33"/>
        <v>0</v>
      </c>
      <c r="J201" s="40">
        <f t="shared" si="34"/>
        <v>0</v>
      </c>
      <c r="K201" s="40">
        <f t="shared" si="35"/>
        <v>0</v>
      </c>
      <c r="L201" s="40">
        <f t="shared" si="36"/>
        <v>0</v>
      </c>
      <c r="M201" s="40">
        <v>1</v>
      </c>
      <c r="N201" s="40">
        <v>1</v>
      </c>
      <c r="O201" s="40">
        <v>1</v>
      </c>
      <c r="P201" s="40">
        <v>1</v>
      </c>
      <c r="Q201" s="40">
        <v>1</v>
      </c>
      <c r="R201" s="40">
        <v>1</v>
      </c>
      <c r="S201" s="40">
        <v>1</v>
      </c>
      <c r="T201" s="40">
        <v>1</v>
      </c>
      <c r="U201" s="40">
        <v>2</v>
      </c>
    </row>
    <row r="202" spans="1:21">
      <c r="A202" s="40">
        <v>2</v>
      </c>
      <c r="B202" s="40">
        <v>9</v>
      </c>
      <c r="C202" s="40">
        <v>12</v>
      </c>
      <c r="D202" s="40">
        <f t="shared" si="28"/>
        <v>0</v>
      </c>
      <c r="E202" s="40">
        <f t="shared" si="29"/>
        <v>0</v>
      </c>
      <c r="F202" s="40">
        <f t="shared" si="30"/>
        <v>0</v>
      </c>
      <c r="G202" s="40">
        <f t="shared" si="31"/>
        <v>0</v>
      </c>
      <c r="H202" s="40">
        <f t="shared" si="32"/>
        <v>0</v>
      </c>
      <c r="I202" s="40">
        <f t="shared" si="33"/>
        <v>0</v>
      </c>
      <c r="J202" s="40">
        <f t="shared" si="34"/>
        <v>0</v>
      </c>
      <c r="K202" s="40">
        <f t="shared" si="35"/>
        <v>0</v>
      </c>
      <c r="L202" s="40">
        <f t="shared" si="36"/>
        <v>0</v>
      </c>
      <c r="M202" s="40">
        <v>1</v>
      </c>
      <c r="N202" s="40">
        <v>1</v>
      </c>
      <c r="O202" s="40">
        <v>1</v>
      </c>
      <c r="P202" s="40">
        <v>1</v>
      </c>
      <c r="Q202" s="40">
        <v>1</v>
      </c>
      <c r="R202" s="40">
        <v>1</v>
      </c>
      <c r="S202" s="40">
        <v>1</v>
      </c>
      <c r="T202" s="40">
        <v>0.5</v>
      </c>
      <c r="U202" s="40">
        <v>4</v>
      </c>
    </row>
    <row r="203" spans="1:21">
      <c r="A203" s="40">
        <v>2</v>
      </c>
      <c r="B203" s="40">
        <v>10</v>
      </c>
      <c r="C203" s="40">
        <v>4</v>
      </c>
      <c r="D203" s="40">
        <f t="shared" si="28"/>
        <v>0</v>
      </c>
      <c r="E203" s="40">
        <f t="shared" si="29"/>
        <v>0</v>
      </c>
      <c r="F203" s="40">
        <f t="shared" si="30"/>
        <v>0</v>
      </c>
      <c r="G203" s="40">
        <f t="shared" si="31"/>
        <v>0</v>
      </c>
      <c r="H203" s="40">
        <f t="shared" si="32"/>
        <v>0</v>
      </c>
      <c r="I203" s="40">
        <f t="shared" si="33"/>
        <v>0</v>
      </c>
      <c r="J203" s="40">
        <f t="shared" si="34"/>
        <v>0</v>
      </c>
      <c r="K203" s="40">
        <f t="shared" si="35"/>
        <v>0</v>
      </c>
      <c r="L203" s="40">
        <f t="shared" si="36"/>
        <v>0</v>
      </c>
      <c r="M203" s="40">
        <v>1</v>
      </c>
      <c r="N203" s="40">
        <v>1</v>
      </c>
      <c r="O203" s="40">
        <v>1</v>
      </c>
      <c r="P203" s="40">
        <v>1</v>
      </c>
      <c r="Q203" s="40">
        <v>1</v>
      </c>
      <c r="R203" s="40">
        <v>0.66666666666666663</v>
      </c>
      <c r="S203" s="40">
        <v>0.33333333333333331</v>
      </c>
      <c r="T203" s="40">
        <v>0.33333333333333331</v>
      </c>
      <c r="U203" s="40">
        <v>3</v>
      </c>
    </row>
    <row r="204" spans="1:21">
      <c r="A204" s="40">
        <v>2</v>
      </c>
      <c r="B204" s="40">
        <v>10</v>
      </c>
      <c r="C204" s="40">
        <v>5</v>
      </c>
      <c r="D204" s="40">
        <f t="shared" si="28"/>
        <v>0</v>
      </c>
      <c r="E204" s="40">
        <f t="shared" si="29"/>
        <v>0</v>
      </c>
      <c r="F204" s="40">
        <f t="shared" si="30"/>
        <v>0</v>
      </c>
      <c r="G204" s="40">
        <f t="shared" si="31"/>
        <v>0</v>
      </c>
      <c r="H204" s="40">
        <f t="shared" si="32"/>
        <v>0</v>
      </c>
      <c r="I204" s="40">
        <f t="shared" si="33"/>
        <v>0</v>
      </c>
      <c r="J204" s="40">
        <f t="shared" si="34"/>
        <v>0</v>
      </c>
      <c r="K204" s="40">
        <f t="shared" si="35"/>
        <v>0</v>
      </c>
      <c r="L204" s="40">
        <f t="shared" si="36"/>
        <v>0</v>
      </c>
      <c r="M204" s="40">
        <v>1</v>
      </c>
      <c r="N204" s="40">
        <v>1</v>
      </c>
      <c r="O204" s="40">
        <v>1</v>
      </c>
      <c r="P204" s="40">
        <v>1</v>
      </c>
      <c r="Q204" s="40">
        <v>1</v>
      </c>
      <c r="R204" s="40">
        <v>0.7931034482758621</v>
      </c>
      <c r="S204" s="40">
        <v>0.44827586206896552</v>
      </c>
      <c r="T204" s="40">
        <v>0.34482758620689657</v>
      </c>
      <c r="U204" s="40">
        <v>29</v>
      </c>
    </row>
    <row r="205" spans="1:21">
      <c r="A205" s="40">
        <v>2</v>
      </c>
      <c r="B205" s="40">
        <v>10</v>
      </c>
      <c r="C205" s="40">
        <v>6</v>
      </c>
      <c r="D205" s="40">
        <f t="shared" si="28"/>
        <v>0</v>
      </c>
      <c r="E205" s="40">
        <f t="shared" si="29"/>
        <v>0</v>
      </c>
      <c r="F205" s="40">
        <f t="shared" si="30"/>
        <v>0</v>
      </c>
      <c r="G205" s="40">
        <f t="shared" si="31"/>
        <v>0</v>
      </c>
      <c r="H205" s="40">
        <f t="shared" si="32"/>
        <v>0</v>
      </c>
      <c r="I205" s="40">
        <f t="shared" si="33"/>
        <v>0</v>
      </c>
      <c r="J205" s="40">
        <f t="shared" si="34"/>
        <v>0</v>
      </c>
      <c r="K205" s="40">
        <f t="shared" si="35"/>
        <v>0</v>
      </c>
      <c r="L205" s="40">
        <f t="shared" si="36"/>
        <v>0</v>
      </c>
      <c r="M205" s="40">
        <v>1</v>
      </c>
      <c r="N205" s="40">
        <v>1</v>
      </c>
      <c r="O205" s="40">
        <v>1</v>
      </c>
      <c r="P205" s="40">
        <v>1</v>
      </c>
      <c r="Q205" s="40">
        <v>0.94736842105263153</v>
      </c>
      <c r="R205" s="40">
        <v>0.76315789473684215</v>
      </c>
      <c r="S205" s="40">
        <v>0.60526315789473684</v>
      </c>
      <c r="T205" s="40">
        <v>0.42105263157894735</v>
      </c>
      <c r="U205" s="40">
        <v>38</v>
      </c>
    </row>
    <row r="206" spans="1:21">
      <c r="A206" s="40">
        <v>2</v>
      </c>
      <c r="B206" s="40">
        <v>10</v>
      </c>
      <c r="C206" s="40">
        <v>7</v>
      </c>
      <c r="D206" s="40">
        <f t="shared" si="28"/>
        <v>0</v>
      </c>
      <c r="E206" s="40">
        <f t="shared" si="29"/>
        <v>0</v>
      </c>
      <c r="F206" s="40">
        <f t="shared" si="30"/>
        <v>0</v>
      </c>
      <c r="G206" s="40">
        <f t="shared" si="31"/>
        <v>0</v>
      </c>
      <c r="H206" s="40">
        <f t="shared" si="32"/>
        <v>0</v>
      </c>
      <c r="I206" s="40">
        <f t="shared" si="33"/>
        <v>0</v>
      </c>
      <c r="J206" s="40">
        <f t="shared" si="34"/>
        <v>0</v>
      </c>
      <c r="K206" s="40">
        <f t="shared" si="35"/>
        <v>0</v>
      </c>
      <c r="L206" s="40">
        <f t="shared" si="36"/>
        <v>0</v>
      </c>
      <c r="M206" s="40">
        <v>1</v>
      </c>
      <c r="N206" s="40">
        <v>1</v>
      </c>
      <c r="O206" s="40">
        <v>1</v>
      </c>
      <c r="P206" s="40">
        <v>0.98461538461538467</v>
      </c>
      <c r="Q206" s="40">
        <v>0.96923076923076923</v>
      </c>
      <c r="R206" s="40">
        <v>0.75384615384615383</v>
      </c>
      <c r="S206" s="40">
        <v>0.52307692307692311</v>
      </c>
      <c r="T206" s="40">
        <v>0.35384615384615387</v>
      </c>
      <c r="U206" s="40">
        <v>65</v>
      </c>
    </row>
    <row r="207" spans="1:21">
      <c r="A207" s="40">
        <v>2</v>
      </c>
      <c r="B207" s="40">
        <v>10</v>
      </c>
      <c r="C207" s="40">
        <v>8</v>
      </c>
      <c r="D207" s="40">
        <f t="shared" si="28"/>
        <v>0</v>
      </c>
      <c r="E207" s="40">
        <f t="shared" si="29"/>
        <v>0</v>
      </c>
      <c r="F207" s="40">
        <f t="shared" si="30"/>
        <v>0</v>
      </c>
      <c r="G207" s="40">
        <f t="shared" si="31"/>
        <v>0</v>
      </c>
      <c r="H207" s="40">
        <f t="shared" si="32"/>
        <v>0</v>
      </c>
      <c r="I207" s="40">
        <f t="shared" si="33"/>
        <v>0</v>
      </c>
      <c r="J207" s="40">
        <f t="shared" si="34"/>
        <v>0</v>
      </c>
      <c r="K207" s="40">
        <f t="shared" si="35"/>
        <v>0</v>
      </c>
      <c r="L207" s="40">
        <f t="shared" si="36"/>
        <v>0</v>
      </c>
      <c r="M207" s="40">
        <v>1</v>
      </c>
      <c r="N207" s="40">
        <v>1</v>
      </c>
      <c r="O207" s="40">
        <v>1</v>
      </c>
      <c r="P207" s="40">
        <v>0.97674418604651159</v>
      </c>
      <c r="Q207" s="40">
        <v>0.95348837209302328</v>
      </c>
      <c r="R207" s="40">
        <v>0.93023255813953487</v>
      </c>
      <c r="S207" s="40">
        <v>0.7441860465116279</v>
      </c>
      <c r="T207" s="40">
        <v>0.58139534883720934</v>
      </c>
      <c r="U207" s="40">
        <v>43</v>
      </c>
    </row>
    <row r="208" spans="1:21">
      <c r="A208" s="40">
        <v>2</v>
      </c>
      <c r="B208" s="40">
        <v>10</v>
      </c>
      <c r="C208" s="40">
        <v>9</v>
      </c>
      <c r="D208" s="40">
        <f t="shared" si="28"/>
        <v>0</v>
      </c>
      <c r="E208" s="40">
        <f t="shared" si="29"/>
        <v>0</v>
      </c>
      <c r="F208" s="40">
        <f t="shared" si="30"/>
        <v>0</v>
      </c>
      <c r="G208" s="40">
        <f t="shared" si="31"/>
        <v>0</v>
      </c>
      <c r="H208" s="40">
        <f t="shared" si="32"/>
        <v>0</v>
      </c>
      <c r="I208" s="40">
        <f t="shared" si="33"/>
        <v>0</v>
      </c>
      <c r="J208" s="40">
        <f t="shared" si="34"/>
        <v>0</v>
      </c>
      <c r="K208" s="40">
        <f t="shared" si="35"/>
        <v>0</v>
      </c>
      <c r="L208" s="40">
        <f t="shared" si="36"/>
        <v>0</v>
      </c>
      <c r="M208" s="40">
        <v>1</v>
      </c>
      <c r="N208" s="40">
        <v>1</v>
      </c>
      <c r="O208" s="40">
        <v>1</v>
      </c>
      <c r="P208" s="40">
        <v>1</v>
      </c>
      <c r="Q208" s="40">
        <v>1</v>
      </c>
      <c r="R208" s="40">
        <v>0.95833333333333337</v>
      </c>
      <c r="S208" s="40">
        <v>0.5</v>
      </c>
      <c r="T208" s="40">
        <v>0.41666666666666669</v>
      </c>
      <c r="U208" s="40">
        <v>24</v>
      </c>
    </row>
    <row r="209" spans="1:21">
      <c r="A209" s="40">
        <v>2</v>
      </c>
      <c r="B209" s="40">
        <v>10</v>
      </c>
      <c r="C209" s="40">
        <v>10</v>
      </c>
      <c r="D209" s="40">
        <f t="shared" si="28"/>
        <v>0</v>
      </c>
      <c r="E209" s="40">
        <f t="shared" si="29"/>
        <v>0</v>
      </c>
      <c r="F209" s="40">
        <f t="shared" si="30"/>
        <v>0</v>
      </c>
      <c r="G209" s="40">
        <f t="shared" si="31"/>
        <v>0</v>
      </c>
      <c r="H209" s="40">
        <f t="shared" si="32"/>
        <v>0</v>
      </c>
      <c r="I209" s="40">
        <f t="shared" si="33"/>
        <v>0</v>
      </c>
      <c r="J209" s="40">
        <f t="shared" si="34"/>
        <v>0</v>
      </c>
      <c r="K209" s="40">
        <f t="shared" si="35"/>
        <v>0</v>
      </c>
      <c r="L209" s="40">
        <f t="shared" si="36"/>
        <v>0</v>
      </c>
      <c r="M209" s="40">
        <v>1</v>
      </c>
      <c r="N209" s="40">
        <v>1</v>
      </c>
      <c r="O209" s="40">
        <v>1</v>
      </c>
      <c r="P209" s="40">
        <v>1</v>
      </c>
      <c r="Q209" s="40">
        <v>1</v>
      </c>
      <c r="R209" s="40">
        <v>0.88888888888888884</v>
      </c>
      <c r="S209" s="40">
        <v>0.77777777777777779</v>
      </c>
      <c r="T209" s="40">
        <v>0.77777777777777779</v>
      </c>
      <c r="U209" s="40">
        <v>9</v>
      </c>
    </row>
    <row r="210" spans="1:21">
      <c r="A210" s="40">
        <v>2</v>
      </c>
      <c r="B210" s="40">
        <v>10</v>
      </c>
      <c r="C210" s="40">
        <v>11</v>
      </c>
      <c r="D210" s="40">
        <f t="shared" si="28"/>
        <v>0</v>
      </c>
      <c r="E210" s="40">
        <f t="shared" si="29"/>
        <v>0</v>
      </c>
      <c r="F210" s="40">
        <f t="shared" si="30"/>
        <v>0</v>
      </c>
      <c r="G210" s="40">
        <f t="shared" si="31"/>
        <v>0</v>
      </c>
      <c r="H210" s="40">
        <f t="shared" si="32"/>
        <v>0</v>
      </c>
      <c r="I210" s="40">
        <f t="shared" si="33"/>
        <v>0</v>
      </c>
      <c r="J210" s="40">
        <f t="shared" si="34"/>
        <v>0</v>
      </c>
      <c r="K210" s="40">
        <f t="shared" si="35"/>
        <v>0</v>
      </c>
      <c r="L210" s="40">
        <f t="shared" si="36"/>
        <v>0</v>
      </c>
      <c r="M210" s="40">
        <v>1</v>
      </c>
      <c r="N210" s="40">
        <v>1</v>
      </c>
      <c r="O210" s="40">
        <v>1</v>
      </c>
      <c r="P210" s="40">
        <v>1</v>
      </c>
      <c r="Q210" s="40">
        <v>1</v>
      </c>
      <c r="R210" s="40">
        <v>1</v>
      </c>
      <c r="S210" s="40">
        <v>1</v>
      </c>
      <c r="T210" s="40">
        <v>1</v>
      </c>
      <c r="U210" s="40">
        <v>3</v>
      </c>
    </row>
    <row r="211" spans="1:21">
      <c r="A211" s="40">
        <v>2</v>
      </c>
      <c r="B211" s="40">
        <v>10</v>
      </c>
      <c r="C211" s="40">
        <v>12</v>
      </c>
      <c r="D211" s="40">
        <f t="shared" si="28"/>
        <v>0</v>
      </c>
      <c r="E211" s="40">
        <f t="shared" si="29"/>
        <v>0</v>
      </c>
      <c r="F211" s="40">
        <f t="shared" si="30"/>
        <v>0</v>
      </c>
      <c r="G211" s="40">
        <f t="shared" si="31"/>
        <v>0</v>
      </c>
      <c r="H211" s="40">
        <f t="shared" si="32"/>
        <v>0</v>
      </c>
      <c r="I211" s="40">
        <f t="shared" si="33"/>
        <v>0</v>
      </c>
      <c r="J211" s="40">
        <f t="shared" si="34"/>
        <v>0</v>
      </c>
      <c r="K211" s="40">
        <f t="shared" si="35"/>
        <v>0</v>
      </c>
      <c r="L211" s="40">
        <f t="shared" si="36"/>
        <v>0</v>
      </c>
      <c r="M211" s="40">
        <v>1</v>
      </c>
      <c r="N211" s="40">
        <v>1</v>
      </c>
      <c r="O211" s="40">
        <v>1</v>
      </c>
      <c r="P211" s="40">
        <v>1</v>
      </c>
      <c r="Q211" s="40">
        <v>1</v>
      </c>
      <c r="R211" s="40">
        <v>0.66666666666666663</v>
      </c>
      <c r="S211" s="40">
        <v>0.66666666666666663</v>
      </c>
      <c r="T211" s="40">
        <v>0.66666666666666663</v>
      </c>
      <c r="U211" s="40">
        <v>3</v>
      </c>
    </row>
    <row r="212" spans="1:21">
      <c r="A212" s="40">
        <v>2</v>
      </c>
      <c r="B212" s="40">
        <v>11</v>
      </c>
      <c r="C212" s="40">
        <v>4</v>
      </c>
      <c r="D212" s="40">
        <f t="shared" si="28"/>
        <v>0</v>
      </c>
      <c r="E212" s="40">
        <f t="shared" si="29"/>
        <v>0</v>
      </c>
      <c r="F212" s="40">
        <f t="shared" si="30"/>
        <v>0</v>
      </c>
      <c r="G212" s="40">
        <f t="shared" si="31"/>
        <v>0</v>
      </c>
      <c r="H212" s="40">
        <f t="shared" si="32"/>
        <v>0</v>
      </c>
      <c r="I212" s="40">
        <f t="shared" si="33"/>
        <v>0</v>
      </c>
      <c r="J212" s="40">
        <f t="shared" si="34"/>
        <v>0</v>
      </c>
      <c r="K212" s="40">
        <f t="shared" si="35"/>
        <v>0</v>
      </c>
      <c r="L212" s="40">
        <f t="shared" si="36"/>
        <v>0</v>
      </c>
      <c r="M212" s="40">
        <v>1</v>
      </c>
      <c r="N212" s="40">
        <v>1</v>
      </c>
      <c r="O212" s="40">
        <v>1</v>
      </c>
      <c r="P212" s="40">
        <v>1</v>
      </c>
      <c r="Q212" s="40">
        <v>1</v>
      </c>
      <c r="R212" s="40">
        <v>0.75</v>
      </c>
      <c r="S212" s="40">
        <v>0.5</v>
      </c>
      <c r="T212" s="40">
        <v>0</v>
      </c>
      <c r="U212" s="40">
        <v>4</v>
      </c>
    </row>
    <row r="213" spans="1:21">
      <c r="A213" s="40">
        <v>2</v>
      </c>
      <c r="B213" s="40">
        <v>11</v>
      </c>
      <c r="C213" s="40">
        <v>5</v>
      </c>
      <c r="D213" s="40">
        <f t="shared" si="28"/>
        <v>0</v>
      </c>
      <c r="E213" s="40">
        <f t="shared" si="29"/>
        <v>0</v>
      </c>
      <c r="F213" s="40">
        <f t="shared" si="30"/>
        <v>0</v>
      </c>
      <c r="G213" s="40">
        <f t="shared" si="31"/>
        <v>0</v>
      </c>
      <c r="H213" s="40">
        <f t="shared" si="32"/>
        <v>0</v>
      </c>
      <c r="I213" s="40">
        <f t="shared" si="33"/>
        <v>0</v>
      </c>
      <c r="J213" s="40">
        <f t="shared" si="34"/>
        <v>0</v>
      </c>
      <c r="K213" s="40">
        <f t="shared" si="35"/>
        <v>0</v>
      </c>
      <c r="L213" s="40">
        <f t="shared" si="36"/>
        <v>0</v>
      </c>
      <c r="M213" s="40">
        <v>1</v>
      </c>
      <c r="N213" s="40">
        <v>1</v>
      </c>
      <c r="O213" s="40">
        <v>1</v>
      </c>
      <c r="P213" s="40">
        <v>1</v>
      </c>
      <c r="Q213" s="40">
        <v>1</v>
      </c>
      <c r="R213" s="40">
        <v>0.8666666666666667</v>
      </c>
      <c r="S213" s="40">
        <v>0.53333333333333333</v>
      </c>
      <c r="T213" s="40">
        <v>0.4</v>
      </c>
      <c r="U213" s="40">
        <v>15</v>
      </c>
    </row>
    <row r="214" spans="1:21">
      <c r="A214" s="40">
        <v>2</v>
      </c>
      <c r="B214" s="40">
        <v>11</v>
      </c>
      <c r="C214" s="40">
        <v>6</v>
      </c>
      <c r="D214" s="40">
        <f t="shared" si="28"/>
        <v>0</v>
      </c>
      <c r="E214" s="40">
        <f t="shared" si="29"/>
        <v>0</v>
      </c>
      <c r="F214" s="40">
        <f t="shared" si="30"/>
        <v>0</v>
      </c>
      <c r="G214" s="40">
        <f t="shared" si="31"/>
        <v>0</v>
      </c>
      <c r="H214" s="40">
        <f t="shared" si="32"/>
        <v>0</v>
      </c>
      <c r="I214" s="40">
        <f t="shared" si="33"/>
        <v>0</v>
      </c>
      <c r="J214" s="40">
        <f t="shared" si="34"/>
        <v>0</v>
      </c>
      <c r="K214" s="40">
        <f t="shared" si="35"/>
        <v>0</v>
      </c>
      <c r="L214" s="40">
        <f t="shared" si="36"/>
        <v>0</v>
      </c>
      <c r="M214" s="40">
        <v>1</v>
      </c>
      <c r="N214" s="40">
        <v>1</v>
      </c>
      <c r="O214" s="40">
        <v>1</v>
      </c>
      <c r="P214" s="40">
        <v>1</v>
      </c>
      <c r="Q214" s="40">
        <v>1</v>
      </c>
      <c r="R214" s="40">
        <v>0.94444444444444442</v>
      </c>
      <c r="S214" s="40">
        <v>0.72222222222222221</v>
      </c>
      <c r="T214" s="40">
        <v>0.55555555555555558</v>
      </c>
      <c r="U214" s="40">
        <v>18</v>
      </c>
    </row>
    <row r="215" spans="1:21">
      <c r="A215" s="40">
        <v>2</v>
      </c>
      <c r="B215" s="40">
        <v>11</v>
      </c>
      <c r="C215" s="40">
        <v>7</v>
      </c>
      <c r="D215" s="40">
        <f t="shared" si="28"/>
        <v>0</v>
      </c>
      <c r="E215" s="40">
        <f t="shared" si="29"/>
        <v>0</v>
      </c>
      <c r="F215" s="40">
        <f t="shared" si="30"/>
        <v>0</v>
      </c>
      <c r="G215" s="40">
        <f t="shared" si="31"/>
        <v>0</v>
      </c>
      <c r="H215" s="40">
        <f t="shared" si="32"/>
        <v>0</v>
      </c>
      <c r="I215" s="40">
        <f t="shared" si="33"/>
        <v>0</v>
      </c>
      <c r="J215" s="40">
        <f t="shared" si="34"/>
        <v>0</v>
      </c>
      <c r="K215" s="40">
        <f t="shared" si="35"/>
        <v>0</v>
      </c>
      <c r="L215" s="40">
        <f t="shared" si="36"/>
        <v>0</v>
      </c>
      <c r="M215" s="40">
        <v>1</v>
      </c>
      <c r="N215" s="40">
        <v>1</v>
      </c>
      <c r="O215" s="40">
        <v>1</v>
      </c>
      <c r="P215" s="40">
        <v>1</v>
      </c>
      <c r="Q215" s="40">
        <v>1</v>
      </c>
      <c r="R215" s="40">
        <v>0.8392857142857143</v>
      </c>
      <c r="S215" s="40">
        <v>0.5535714285714286</v>
      </c>
      <c r="T215" s="40">
        <v>0.4107142857142857</v>
      </c>
      <c r="U215" s="40">
        <v>56</v>
      </c>
    </row>
    <row r="216" spans="1:21">
      <c r="A216" s="40">
        <v>2</v>
      </c>
      <c r="B216" s="40">
        <v>11</v>
      </c>
      <c r="C216" s="40">
        <v>8</v>
      </c>
      <c r="D216" s="40">
        <f t="shared" si="28"/>
        <v>0</v>
      </c>
      <c r="E216" s="40">
        <f t="shared" si="29"/>
        <v>0</v>
      </c>
      <c r="F216" s="40">
        <f t="shared" si="30"/>
        <v>0</v>
      </c>
      <c r="G216" s="40">
        <f t="shared" si="31"/>
        <v>0</v>
      </c>
      <c r="H216" s="40">
        <f t="shared" si="32"/>
        <v>0</v>
      </c>
      <c r="I216" s="40">
        <f t="shared" si="33"/>
        <v>0</v>
      </c>
      <c r="J216" s="40">
        <f t="shared" si="34"/>
        <v>0</v>
      </c>
      <c r="K216" s="40">
        <f t="shared" si="35"/>
        <v>0</v>
      </c>
      <c r="L216" s="40">
        <f t="shared" si="36"/>
        <v>0</v>
      </c>
      <c r="M216" s="40">
        <v>1</v>
      </c>
      <c r="N216" s="40">
        <v>1</v>
      </c>
      <c r="O216" s="40">
        <v>1</v>
      </c>
      <c r="P216" s="40">
        <v>1</v>
      </c>
      <c r="Q216" s="40">
        <v>1</v>
      </c>
      <c r="R216" s="40">
        <v>0.96</v>
      </c>
      <c r="S216" s="40">
        <v>0.84</v>
      </c>
      <c r="T216" s="40">
        <v>0.64</v>
      </c>
      <c r="U216" s="40">
        <v>25</v>
      </c>
    </row>
    <row r="217" spans="1:21">
      <c r="A217" s="40">
        <v>2</v>
      </c>
      <c r="B217" s="40">
        <v>11</v>
      </c>
      <c r="C217" s="40">
        <v>9</v>
      </c>
      <c r="D217" s="40">
        <f t="shared" si="28"/>
        <v>0</v>
      </c>
      <c r="E217" s="40">
        <f t="shared" si="29"/>
        <v>0</v>
      </c>
      <c r="F217" s="40">
        <f t="shared" si="30"/>
        <v>0</v>
      </c>
      <c r="G217" s="40">
        <f t="shared" si="31"/>
        <v>0</v>
      </c>
      <c r="H217" s="40">
        <f t="shared" si="32"/>
        <v>0</v>
      </c>
      <c r="I217" s="40">
        <f t="shared" si="33"/>
        <v>0</v>
      </c>
      <c r="J217" s="40">
        <f t="shared" si="34"/>
        <v>0</v>
      </c>
      <c r="K217" s="40">
        <f t="shared" si="35"/>
        <v>0</v>
      </c>
      <c r="L217" s="40">
        <f t="shared" si="36"/>
        <v>0</v>
      </c>
      <c r="M217" s="40">
        <v>1</v>
      </c>
      <c r="N217" s="40">
        <v>1</v>
      </c>
      <c r="O217" s="40">
        <v>1</v>
      </c>
      <c r="P217" s="40">
        <v>1</v>
      </c>
      <c r="Q217" s="40">
        <v>1</v>
      </c>
      <c r="R217" s="40">
        <v>0.8</v>
      </c>
      <c r="S217" s="40">
        <v>0.4</v>
      </c>
      <c r="T217" s="40">
        <v>0.4</v>
      </c>
      <c r="U217" s="40">
        <v>10</v>
      </c>
    </row>
    <row r="218" spans="1:21">
      <c r="A218" s="40">
        <v>2</v>
      </c>
      <c r="B218" s="40">
        <v>11</v>
      </c>
      <c r="C218" s="40">
        <v>10</v>
      </c>
      <c r="D218" s="40">
        <f t="shared" si="28"/>
        <v>0</v>
      </c>
      <c r="E218" s="40">
        <f t="shared" si="29"/>
        <v>0</v>
      </c>
      <c r="F218" s="40">
        <f t="shared" si="30"/>
        <v>0</v>
      </c>
      <c r="G218" s="40">
        <f t="shared" si="31"/>
        <v>0</v>
      </c>
      <c r="H218" s="40">
        <f t="shared" si="32"/>
        <v>0</v>
      </c>
      <c r="I218" s="40">
        <f t="shared" si="33"/>
        <v>0</v>
      </c>
      <c r="J218" s="40">
        <f t="shared" si="34"/>
        <v>0</v>
      </c>
      <c r="K218" s="40">
        <f t="shared" si="35"/>
        <v>0</v>
      </c>
      <c r="L218" s="40">
        <f t="shared" si="36"/>
        <v>0</v>
      </c>
      <c r="M218" s="40">
        <v>1</v>
      </c>
      <c r="N218" s="40">
        <v>1</v>
      </c>
      <c r="O218" s="40">
        <v>1</v>
      </c>
      <c r="P218" s="40">
        <v>1</v>
      </c>
      <c r="Q218" s="40">
        <v>1</v>
      </c>
      <c r="R218" s="40">
        <v>1</v>
      </c>
      <c r="S218" s="40">
        <v>0.90909090909090906</v>
      </c>
      <c r="T218" s="40">
        <v>0.81818181818181823</v>
      </c>
      <c r="U218" s="40">
        <v>11</v>
      </c>
    </row>
    <row r="219" spans="1:21">
      <c r="A219" s="40">
        <v>2</v>
      </c>
      <c r="B219" s="40">
        <v>11</v>
      </c>
      <c r="C219" s="40">
        <v>11</v>
      </c>
      <c r="D219" s="40">
        <f t="shared" si="28"/>
        <v>0</v>
      </c>
      <c r="E219" s="40">
        <f t="shared" si="29"/>
        <v>0</v>
      </c>
      <c r="F219" s="40">
        <f t="shared" si="30"/>
        <v>0</v>
      </c>
      <c r="G219" s="40">
        <f t="shared" si="31"/>
        <v>0</v>
      </c>
      <c r="H219" s="40">
        <f t="shared" si="32"/>
        <v>0</v>
      </c>
      <c r="I219" s="40">
        <f t="shared" si="33"/>
        <v>0</v>
      </c>
      <c r="J219" s="40">
        <f t="shared" si="34"/>
        <v>0</v>
      </c>
      <c r="K219" s="40">
        <f t="shared" si="35"/>
        <v>0</v>
      </c>
      <c r="L219" s="40">
        <f t="shared" si="36"/>
        <v>0</v>
      </c>
      <c r="M219" s="40">
        <v>1</v>
      </c>
      <c r="N219" s="40">
        <v>1</v>
      </c>
      <c r="O219" s="40">
        <v>1</v>
      </c>
      <c r="P219" s="40">
        <v>1</v>
      </c>
      <c r="Q219" s="40">
        <v>1</v>
      </c>
      <c r="R219" s="40">
        <v>1</v>
      </c>
      <c r="S219" s="40">
        <v>1</v>
      </c>
      <c r="T219" s="40">
        <v>1</v>
      </c>
      <c r="U219" s="40">
        <v>3</v>
      </c>
    </row>
    <row r="220" spans="1:21">
      <c r="A220" s="40">
        <v>2</v>
      </c>
      <c r="B220" s="40">
        <v>11</v>
      </c>
      <c r="C220" s="40">
        <v>12</v>
      </c>
      <c r="D220" s="40">
        <f t="shared" si="28"/>
        <v>0</v>
      </c>
      <c r="E220" s="40">
        <f t="shared" si="29"/>
        <v>0</v>
      </c>
      <c r="F220" s="40">
        <f t="shared" si="30"/>
        <v>0</v>
      </c>
      <c r="G220" s="40">
        <f t="shared" si="31"/>
        <v>0</v>
      </c>
      <c r="H220" s="40">
        <f t="shared" si="32"/>
        <v>0</v>
      </c>
      <c r="I220" s="40">
        <f t="shared" si="33"/>
        <v>0</v>
      </c>
      <c r="J220" s="40">
        <f t="shared" si="34"/>
        <v>0</v>
      </c>
      <c r="K220" s="40">
        <f t="shared" si="35"/>
        <v>0</v>
      </c>
      <c r="L220" s="40">
        <f t="shared" si="36"/>
        <v>0</v>
      </c>
      <c r="M220" s="40">
        <v>1</v>
      </c>
      <c r="N220" s="40">
        <v>1</v>
      </c>
      <c r="O220" s="40">
        <v>1</v>
      </c>
      <c r="P220" s="40">
        <v>1</v>
      </c>
      <c r="Q220" s="40">
        <v>1</v>
      </c>
      <c r="R220" s="40">
        <v>1</v>
      </c>
      <c r="S220" s="40">
        <v>1</v>
      </c>
      <c r="T220" s="40">
        <v>1</v>
      </c>
      <c r="U220" s="40">
        <v>2</v>
      </c>
    </row>
    <row r="221" spans="1:21">
      <c r="A221" s="40">
        <v>2</v>
      </c>
      <c r="B221" s="40">
        <v>12</v>
      </c>
      <c r="C221" s="40">
        <v>4</v>
      </c>
      <c r="D221" s="40">
        <f t="shared" si="28"/>
        <v>0</v>
      </c>
      <c r="E221" s="40">
        <f t="shared" si="29"/>
        <v>0</v>
      </c>
      <c r="F221" s="40">
        <f t="shared" si="30"/>
        <v>0</v>
      </c>
      <c r="G221" s="40">
        <f t="shared" si="31"/>
        <v>0</v>
      </c>
      <c r="H221" s="40">
        <f t="shared" si="32"/>
        <v>0</v>
      </c>
      <c r="I221" s="40">
        <f t="shared" si="33"/>
        <v>0</v>
      </c>
      <c r="J221" s="40">
        <f t="shared" si="34"/>
        <v>0</v>
      </c>
      <c r="K221" s="40">
        <f t="shared" si="35"/>
        <v>0</v>
      </c>
      <c r="L221" s="40">
        <f t="shared" si="36"/>
        <v>0</v>
      </c>
      <c r="M221" s="40">
        <v>1</v>
      </c>
      <c r="N221" s="40">
        <v>1</v>
      </c>
      <c r="O221" s="40">
        <v>1</v>
      </c>
      <c r="P221" s="40">
        <v>1</v>
      </c>
      <c r="Q221" s="40">
        <v>1</v>
      </c>
      <c r="R221" s="40">
        <v>1</v>
      </c>
      <c r="S221" s="40">
        <v>0.5</v>
      </c>
      <c r="T221" s="40">
        <v>0</v>
      </c>
      <c r="U221" s="40">
        <v>2</v>
      </c>
    </row>
    <row r="222" spans="1:21">
      <c r="A222" s="40">
        <v>2</v>
      </c>
      <c r="B222" s="40">
        <v>12</v>
      </c>
      <c r="C222" s="40">
        <v>5</v>
      </c>
      <c r="D222" s="40">
        <f t="shared" si="28"/>
        <v>0</v>
      </c>
      <c r="E222" s="40">
        <f t="shared" si="29"/>
        <v>0</v>
      </c>
      <c r="F222" s="40">
        <f t="shared" si="30"/>
        <v>0</v>
      </c>
      <c r="G222" s="40">
        <f t="shared" si="31"/>
        <v>0</v>
      </c>
      <c r="H222" s="40">
        <f t="shared" si="32"/>
        <v>0</v>
      </c>
      <c r="I222" s="40">
        <f t="shared" si="33"/>
        <v>0</v>
      </c>
      <c r="J222" s="40">
        <f t="shared" si="34"/>
        <v>0</v>
      </c>
      <c r="K222" s="40">
        <f t="shared" si="35"/>
        <v>0</v>
      </c>
      <c r="L222" s="40">
        <f t="shared" si="36"/>
        <v>0</v>
      </c>
      <c r="M222" s="40">
        <v>1</v>
      </c>
      <c r="N222" s="40">
        <v>1</v>
      </c>
      <c r="O222" s="40">
        <v>1</v>
      </c>
      <c r="P222" s="40">
        <v>1</v>
      </c>
      <c r="Q222" s="40">
        <v>1</v>
      </c>
      <c r="R222" s="40">
        <v>1</v>
      </c>
      <c r="S222" s="40">
        <v>0.77777777777777779</v>
      </c>
      <c r="T222" s="40">
        <v>0.66666666666666663</v>
      </c>
      <c r="U222" s="40">
        <v>9</v>
      </c>
    </row>
    <row r="223" spans="1:21">
      <c r="A223" s="40">
        <v>2</v>
      </c>
      <c r="B223" s="40">
        <v>12</v>
      </c>
      <c r="C223" s="40">
        <v>6</v>
      </c>
      <c r="D223" s="40">
        <f t="shared" si="28"/>
        <v>0</v>
      </c>
      <c r="E223" s="40">
        <f t="shared" si="29"/>
        <v>0</v>
      </c>
      <c r="F223" s="40">
        <f t="shared" si="30"/>
        <v>0</v>
      </c>
      <c r="G223" s="40">
        <f t="shared" si="31"/>
        <v>0</v>
      </c>
      <c r="H223" s="40">
        <f t="shared" si="32"/>
        <v>0</v>
      </c>
      <c r="I223" s="40">
        <f t="shared" si="33"/>
        <v>0</v>
      </c>
      <c r="J223" s="40">
        <f t="shared" si="34"/>
        <v>0</v>
      </c>
      <c r="K223" s="40">
        <f t="shared" si="35"/>
        <v>0</v>
      </c>
      <c r="L223" s="40">
        <f t="shared" si="36"/>
        <v>0</v>
      </c>
      <c r="M223" s="40">
        <v>1</v>
      </c>
      <c r="N223" s="40">
        <v>1</v>
      </c>
      <c r="O223" s="40">
        <v>1</v>
      </c>
      <c r="P223" s="40">
        <v>1</v>
      </c>
      <c r="Q223" s="40">
        <v>0.9375</v>
      </c>
      <c r="R223" s="40">
        <v>0.875</v>
      </c>
      <c r="S223" s="40">
        <v>0.625</v>
      </c>
      <c r="T223" s="40">
        <v>0.5625</v>
      </c>
      <c r="U223" s="40">
        <v>16</v>
      </c>
    </row>
    <row r="224" spans="1:21">
      <c r="A224" s="40">
        <v>2</v>
      </c>
      <c r="B224" s="40">
        <v>12</v>
      </c>
      <c r="C224" s="40">
        <v>7</v>
      </c>
      <c r="D224" s="40">
        <f t="shared" si="28"/>
        <v>0</v>
      </c>
      <c r="E224" s="40">
        <f t="shared" si="29"/>
        <v>0</v>
      </c>
      <c r="F224" s="40">
        <f t="shared" si="30"/>
        <v>0</v>
      </c>
      <c r="G224" s="40">
        <f t="shared" si="31"/>
        <v>0</v>
      </c>
      <c r="H224" s="40">
        <f t="shared" si="32"/>
        <v>0</v>
      </c>
      <c r="I224" s="40">
        <f t="shared" si="33"/>
        <v>0</v>
      </c>
      <c r="J224" s="40">
        <f t="shared" si="34"/>
        <v>0</v>
      </c>
      <c r="K224" s="40">
        <f t="shared" si="35"/>
        <v>0</v>
      </c>
      <c r="L224" s="40">
        <f t="shared" si="36"/>
        <v>0</v>
      </c>
      <c r="M224" s="40">
        <v>1</v>
      </c>
      <c r="N224" s="40">
        <v>1</v>
      </c>
      <c r="O224" s="40">
        <v>1</v>
      </c>
      <c r="P224" s="40">
        <v>1</v>
      </c>
      <c r="Q224" s="40">
        <v>1</v>
      </c>
      <c r="R224" s="40">
        <v>0.97142857142857142</v>
      </c>
      <c r="S224" s="40">
        <v>0.8</v>
      </c>
      <c r="T224" s="40">
        <v>0.65714285714285714</v>
      </c>
      <c r="U224" s="40">
        <v>35</v>
      </c>
    </row>
    <row r="225" spans="1:21">
      <c r="A225" s="40">
        <v>2</v>
      </c>
      <c r="B225" s="40">
        <v>12</v>
      </c>
      <c r="C225" s="40">
        <v>8</v>
      </c>
      <c r="D225" s="40">
        <f t="shared" si="28"/>
        <v>0</v>
      </c>
      <c r="E225" s="40">
        <f t="shared" si="29"/>
        <v>0</v>
      </c>
      <c r="F225" s="40">
        <f t="shared" si="30"/>
        <v>0</v>
      </c>
      <c r="G225" s="40">
        <f t="shared" si="31"/>
        <v>0</v>
      </c>
      <c r="H225" s="40">
        <f t="shared" si="32"/>
        <v>0</v>
      </c>
      <c r="I225" s="40">
        <f t="shared" si="33"/>
        <v>0</v>
      </c>
      <c r="J225" s="40">
        <f t="shared" si="34"/>
        <v>0</v>
      </c>
      <c r="K225" s="40">
        <f t="shared" si="35"/>
        <v>0</v>
      </c>
      <c r="L225" s="40">
        <f t="shared" si="36"/>
        <v>0</v>
      </c>
      <c r="M225" s="40">
        <v>1</v>
      </c>
      <c r="N225" s="40">
        <v>1</v>
      </c>
      <c r="O225" s="40">
        <v>1</v>
      </c>
      <c r="P225" s="40">
        <v>1</v>
      </c>
      <c r="Q225" s="40">
        <v>1</v>
      </c>
      <c r="R225" s="40">
        <v>0.875</v>
      </c>
      <c r="S225" s="40">
        <v>0.79166666666666663</v>
      </c>
      <c r="T225" s="40">
        <v>0.70833333333333337</v>
      </c>
      <c r="U225" s="40">
        <v>24</v>
      </c>
    </row>
    <row r="226" spans="1:21">
      <c r="A226" s="40">
        <v>2</v>
      </c>
      <c r="B226" s="40">
        <v>12</v>
      </c>
      <c r="C226" s="40">
        <v>9</v>
      </c>
      <c r="D226" s="40">
        <f t="shared" si="28"/>
        <v>0</v>
      </c>
      <c r="E226" s="40">
        <f t="shared" si="29"/>
        <v>0</v>
      </c>
      <c r="F226" s="40">
        <f t="shared" si="30"/>
        <v>0</v>
      </c>
      <c r="G226" s="40">
        <f t="shared" si="31"/>
        <v>0</v>
      </c>
      <c r="H226" s="40">
        <f t="shared" si="32"/>
        <v>0</v>
      </c>
      <c r="I226" s="40">
        <f t="shared" si="33"/>
        <v>0</v>
      </c>
      <c r="J226" s="40">
        <f t="shared" si="34"/>
        <v>0</v>
      </c>
      <c r="K226" s="40">
        <f t="shared" si="35"/>
        <v>0</v>
      </c>
      <c r="L226" s="40">
        <f t="shared" si="36"/>
        <v>0</v>
      </c>
      <c r="M226" s="40">
        <v>1</v>
      </c>
      <c r="N226" s="40">
        <v>1</v>
      </c>
      <c r="O226" s="40">
        <v>1</v>
      </c>
      <c r="P226" s="40">
        <v>1</v>
      </c>
      <c r="Q226" s="40">
        <v>1</v>
      </c>
      <c r="R226" s="40">
        <v>0.94736842105263153</v>
      </c>
      <c r="S226" s="40">
        <v>0.89473684210526316</v>
      </c>
      <c r="T226" s="40">
        <v>0.89473684210526316</v>
      </c>
      <c r="U226" s="40">
        <v>19</v>
      </c>
    </row>
    <row r="227" spans="1:21">
      <c r="A227" s="40">
        <v>2</v>
      </c>
      <c r="B227" s="40">
        <v>12</v>
      </c>
      <c r="C227" s="40">
        <v>10</v>
      </c>
      <c r="D227" s="40">
        <f t="shared" si="28"/>
        <v>0</v>
      </c>
      <c r="E227" s="40">
        <f t="shared" si="29"/>
        <v>0</v>
      </c>
      <c r="F227" s="40">
        <f t="shared" si="30"/>
        <v>0</v>
      </c>
      <c r="G227" s="40">
        <f t="shared" si="31"/>
        <v>0</v>
      </c>
      <c r="H227" s="40">
        <f t="shared" si="32"/>
        <v>0</v>
      </c>
      <c r="I227" s="40">
        <f t="shared" si="33"/>
        <v>0</v>
      </c>
      <c r="J227" s="40">
        <f t="shared" si="34"/>
        <v>0</v>
      </c>
      <c r="K227" s="40">
        <f t="shared" si="35"/>
        <v>0</v>
      </c>
      <c r="L227" s="40">
        <f t="shared" si="36"/>
        <v>0</v>
      </c>
      <c r="M227" s="40">
        <v>1</v>
      </c>
      <c r="N227" s="40">
        <v>1</v>
      </c>
      <c r="O227" s="40">
        <v>1</v>
      </c>
      <c r="P227" s="40">
        <v>1</v>
      </c>
      <c r="Q227" s="40">
        <v>0.8571428571428571</v>
      </c>
      <c r="R227" s="40">
        <v>0.8571428571428571</v>
      </c>
      <c r="S227" s="40">
        <v>0.7142857142857143</v>
      </c>
      <c r="T227" s="40">
        <v>0.7142857142857143</v>
      </c>
      <c r="U227" s="40">
        <v>7</v>
      </c>
    </row>
    <row r="228" spans="1:21">
      <c r="A228" s="40">
        <v>2</v>
      </c>
      <c r="B228" s="40">
        <v>12</v>
      </c>
      <c r="C228" s="40">
        <v>11</v>
      </c>
      <c r="D228" s="40">
        <f t="shared" si="28"/>
        <v>0</v>
      </c>
      <c r="E228" s="40">
        <f t="shared" si="29"/>
        <v>0</v>
      </c>
      <c r="F228" s="40">
        <f t="shared" si="30"/>
        <v>0</v>
      </c>
      <c r="G228" s="40">
        <f t="shared" si="31"/>
        <v>0</v>
      </c>
      <c r="H228" s="40">
        <f t="shared" si="32"/>
        <v>0</v>
      </c>
      <c r="I228" s="40">
        <f t="shared" si="33"/>
        <v>0</v>
      </c>
      <c r="J228" s="40">
        <f t="shared" si="34"/>
        <v>0</v>
      </c>
      <c r="K228" s="40">
        <f t="shared" si="35"/>
        <v>0</v>
      </c>
      <c r="L228" s="40">
        <f t="shared" si="36"/>
        <v>0</v>
      </c>
      <c r="M228" s="40">
        <v>1</v>
      </c>
      <c r="N228" s="40">
        <v>1</v>
      </c>
      <c r="O228" s="40">
        <v>1</v>
      </c>
      <c r="P228" s="40">
        <v>1</v>
      </c>
      <c r="Q228" s="40">
        <v>1</v>
      </c>
      <c r="R228" s="40">
        <v>1</v>
      </c>
      <c r="S228" s="40">
        <v>1</v>
      </c>
      <c r="T228" s="40">
        <v>1</v>
      </c>
      <c r="U228" s="40">
        <v>5</v>
      </c>
    </row>
    <row r="229" spans="1:21">
      <c r="A229" s="40">
        <v>2</v>
      </c>
      <c r="B229" s="40">
        <v>12</v>
      </c>
      <c r="C229" s="40">
        <v>12</v>
      </c>
      <c r="D229" s="40">
        <f t="shared" si="28"/>
        <v>0</v>
      </c>
      <c r="E229" s="40">
        <f t="shared" si="29"/>
        <v>0</v>
      </c>
      <c r="F229" s="40">
        <f t="shared" si="30"/>
        <v>0</v>
      </c>
      <c r="G229" s="40">
        <f t="shared" si="31"/>
        <v>0</v>
      </c>
      <c r="H229" s="40">
        <f t="shared" si="32"/>
        <v>0</v>
      </c>
      <c r="I229" s="40">
        <f t="shared" si="33"/>
        <v>0</v>
      </c>
      <c r="J229" s="40">
        <f t="shared" si="34"/>
        <v>0</v>
      </c>
      <c r="K229" s="40">
        <f t="shared" si="35"/>
        <v>0</v>
      </c>
      <c r="L229" s="40">
        <f t="shared" si="36"/>
        <v>0</v>
      </c>
      <c r="M229" s="40">
        <v>1</v>
      </c>
      <c r="N229" s="40">
        <v>1</v>
      </c>
      <c r="O229" s="40">
        <v>1</v>
      </c>
      <c r="P229" s="40">
        <v>1</v>
      </c>
      <c r="Q229" s="40">
        <v>1</v>
      </c>
      <c r="R229" s="40">
        <v>1</v>
      </c>
      <c r="S229" s="40">
        <v>1</v>
      </c>
      <c r="T229" s="40">
        <v>1</v>
      </c>
      <c r="U229" s="40">
        <v>6</v>
      </c>
    </row>
    <row r="230" spans="1:21">
      <c r="A230" s="40">
        <v>2</v>
      </c>
      <c r="B230" s="40">
        <v>13</v>
      </c>
      <c r="C230" s="40">
        <v>5</v>
      </c>
      <c r="D230" s="40">
        <f t="shared" si="28"/>
        <v>0</v>
      </c>
      <c r="E230" s="40">
        <f t="shared" si="29"/>
        <v>0</v>
      </c>
      <c r="F230" s="40">
        <f t="shared" si="30"/>
        <v>0</v>
      </c>
      <c r="G230" s="40">
        <f t="shared" si="31"/>
        <v>0</v>
      </c>
      <c r="H230" s="40">
        <f t="shared" si="32"/>
        <v>0</v>
      </c>
      <c r="I230" s="40">
        <f t="shared" si="33"/>
        <v>0</v>
      </c>
      <c r="J230" s="40">
        <f t="shared" si="34"/>
        <v>0</v>
      </c>
      <c r="K230" s="40">
        <f t="shared" si="35"/>
        <v>0</v>
      </c>
      <c r="L230" s="40">
        <f t="shared" si="36"/>
        <v>0</v>
      </c>
      <c r="M230" s="40">
        <v>1</v>
      </c>
      <c r="N230" s="40">
        <v>1</v>
      </c>
      <c r="O230" s="40">
        <v>1</v>
      </c>
      <c r="P230" s="40">
        <v>1</v>
      </c>
      <c r="Q230" s="40">
        <v>1</v>
      </c>
      <c r="R230" s="40">
        <v>1</v>
      </c>
      <c r="S230" s="40">
        <v>1</v>
      </c>
      <c r="T230" s="40">
        <v>1</v>
      </c>
      <c r="U230" s="40">
        <v>4</v>
      </c>
    </row>
    <row r="231" spans="1:21">
      <c r="A231" s="40">
        <v>2</v>
      </c>
      <c r="B231" s="40">
        <v>13</v>
      </c>
      <c r="C231" s="40">
        <v>6</v>
      </c>
      <c r="D231" s="40">
        <f t="shared" si="28"/>
        <v>0</v>
      </c>
      <c r="E231" s="40">
        <f t="shared" si="29"/>
        <v>0</v>
      </c>
      <c r="F231" s="40">
        <f t="shared" si="30"/>
        <v>0</v>
      </c>
      <c r="G231" s="40">
        <f t="shared" si="31"/>
        <v>0</v>
      </c>
      <c r="H231" s="40">
        <f t="shared" si="32"/>
        <v>0</v>
      </c>
      <c r="I231" s="40">
        <f t="shared" si="33"/>
        <v>0</v>
      </c>
      <c r="J231" s="40">
        <f t="shared" si="34"/>
        <v>0</v>
      </c>
      <c r="K231" s="40">
        <f t="shared" si="35"/>
        <v>0</v>
      </c>
      <c r="L231" s="40">
        <f t="shared" si="36"/>
        <v>0</v>
      </c>
      <c r="M231" s="40">
        <v>1</v>
      </c>
      <c r="N231" s="40">
        <v>1</v>
      </c>
      <c r="O231" s="40">
        <v>1</v>
      </c>
      <c r="P231" s="40">
        <v>1</v>
      </c>
      <c r="Q231" s="40">
        <v>1</v>
      </c>
      <c r="R231" s="40">
        <v>1</v>
      </c>
      <c r="S231" s="40">
        <v>1</v>
      </c>
      <c r="T231" s="40">
        <v>0.66666666666666663</v>
      </c>
      <c r="U231" s="40">
        <v>6</v>
      </c>
    </row>
    <row r="232" spans="1:21">
      <c r="A232" s="40">
        <v>2</v>
      </c>
      <c r="B232" s="40">
        <v>13</v>
      </c>
      <c r="C232" s="40">
        <v>7</v>
      </c>
      <c r="D232" s="40">
        <f t="shared" si="28"/>
        <v>0</v>
      </c>
      <c r="E232" s="40">
        <f t="shared" si="29"/>
        <v>0</v>
      </c>
      <c r="F232" s="40">
        <f t="shared" si="30"/>
        <v>0</v>
      </c>
      <c r="G232" s="40">
        <f t="shared" si="31"/>
        <v>0</v>
      </c>
      <c r="H232" s="40">
        <f t="shared" si="32"/>
        <v>0</v>
      </c>
      <c r="I232" s="40">
        <f t="shared" si="33"/>
        <v>0</v>
      </c>
      <c r="J232" s="40">
        <f t="shared" si="34"/>
        <v>0</v>
      </c>
      <c r="K232" s="40">
        <f t="shared" si="35"/>
        <v>0</v>
      </c>
      <c r="L232" s="40">
        <f t="shared" si="36"/>
        <v>0</v>
      </c>
      <c r="M232" s="40">
        <v>1</v>
      </c>
      <c r="N232" s="40">
        <v>1</v>
      </c>
      <c r="O232" s="40">
        <v>1</v>
      </c>
      <c r="P232" s="40">
        <v>1</v>
      </c>
      <c r="Q232" s="40">
        <v>1</v>
      </c>
      <c r="R232" s="40">
        <v>0.91304347826086951</v>
      </c>
      <c r="S232" s="40">
        <v>0.86956521739130432</v>
      </c>
      <c r="T232" s="40">
        <v>0.78260869565217395</v>
      </c>
      <c r="U232" s="40">
        <v>23</v>
      </c>
    </row>
    <row r="233" spans="1:21">
      <c r="A233" s="40">
        <v>2</v>
      </c>
      <c r="B233" s="40">
        <v>13</v>
      </c>
      <c r="C233" s="40">
        <v>8</v>
      </c>
      <c r="D233" s="40">
        <f t="shared" si="28"/>
        <v>0</v>
      </c>
      <c r="E233" s="40">
        <f t="shared" si="29"/>
        <v>0</v>
      </c>
      <c r="F233" s="40">
        <f t="shared" si="30"/>
        <v>0</v>
      </c>
      <c r="G233" s="40">
        <f t="shared" si="31"/>
        <v>0</v>
      </c>
      <c r="H233" s="40">
        <f t="shared" si="32"/>
        <v>0</v>
      </c>
      <c r="I233" s="40">
        <f t="shared" si="33"/>
        <v>0</v>
      </c>
      <c r="J233" s="40">
        <f t="shared" si="34"/>
        <v>0</v>
      </c>
      <c r="K233" s="40">
        <f t="shared" si="35"/>
        <v>0</v>
      </c>
      <c r="L233" s="40">
        <f t="shared" si="36"/>
        <v>0</v>
      </c>
      <c r="M233" s="40">
        <v>1</v>
      </c>
      <c r="N233" s="40">
        <v>1</v>
      </c>
      <c r="O233" s="40">
        <v>1</v>
      </c>
      <c r="P233" s="40">
        <v>1</v>
      </c>
      <c r="Q233" s="40">
        <v>1</v>
      </c>
      <c r="R233" s="40">
        <v>0.9285714285714286</v>
      </c>
      <c r="S233" s="40">
        <v>0.5714285714285714</v>
      </c>
      <c r="T233" s="40">
        <v>0.5</v>
      </c>
      <c r="U233" s="40">
        <v>14</v>
      </c>
    </row>
    <row r="234" spans="1:21">
      <c r="A234" s="40">
        <v>2</v>
      </c>
      <c r="B234" s="40">
        <v>13</v>
      </c>
      <c r="C234" s="40">
        <v>9</v>
      </c>
      <c r="D234" s="40">
        <f t="shared" si="28"/>
        <v>0</v>
      </c>
      <c r="E234" s="40">
        <f t="shared" si="29"/>
        <v>0</v>
      </c>
      <c r="F234" s="40">
        <f t="shared" si="30"/>
        <v>0</v>
      </c>
      <c r="G234" s="40">
        <f t="shared" si="31"/>
        <v>0</v>
      </c>
      <c r="H234" s="40">
        <f t="shared" si="32"/>
        <v>0</v>
      </c>
      <c r="I234" s="40">
        <f t="shared" si="33"/>
        <v>0</v>
      </c>
      <c r="J234" s="40">
        <f t="shared" si="34"/>
        <v>0</v>
      </c>
      <c r="K234" s="40">
        <f t="shared" si="35"/>
        <v>0</v>
      </c>
      <c r="L234" s="40">
        <f t="shared" si="36"/>
        <v>0</v>
      </c>
      <c r="M234" s="40">
        <v>1</v>
      </c>
      <c r="N234" s="40">
        <v>1</v>
      </c>
      <c r="O234" s="40">
        <v>1</v>
      </c>
      <c r="P234" s="40">
        <v>1</v>
      </c>
      <c r="Q234" s="40">
        <v>1</v>
      </c>
      <c r="R234" s="40">
        <v>1</v>
      </c>
      <c r="S234" s="40">
        <v>0.81818181818181823</v>
      </c>
      <c r="T234" s="40">
        <v>0.63636363636363635</v>
      </c>
      <c r="U234" s="40">
        <v>22</v>
      </c>
    </row>
    <row r="235" spans="1:21">
      <c r="A235" s="40">
        <v>2</v>
      </c>
      <c r="B235" s="40">
        <v>13</v>
      </c>
      <c r="C235" s="40">
        <v>10</v>
      </c>
      <c r="D235" s="40">
        <f t="shared" si="28"/>
        <v>0</v>
      </c>
      <c r="E235" s="40">
        <f t="shared" si="29"/>
        <v>0</v>
      </c>
      <c r="F235" s="40">
        <f t="shared" si="30"/>
        <v>0</v>
      </c>
      <c r="G235" s="40">
        <f t="shared" si="31"/>
        <v>0</v>
      </c>
      <c r="H235" s="40">
        <f t="shared" si="32"/>
        <v>0</v>
      </c>
      <c r="I235" s="40">
        <f t="shared" si="33"/>
        <v>0</v>
      </c>
      <c r="J235" s="40">
        <f t="shared" si="34"/>
        <v>0</v>
      </c>
      <c r="K235" s="40">
        <f t="shared" si="35"/>
        <v>0</v>
      </c>
      <c r="L235" s="40">
        <f t="shared" si="36"/>
        <v>0</v>
      </c>
      <c r="M235" s="40">
        <v>1</v>
      </c>
      <c r="N235" s="40">
        <v>1</v>
      </c>
      <c r="O235" s="40">
        <v>1</v>
      </c>
      <c r="P235" s="40">
        <v>1</v>
      </c>
      <c r="Q235" s="40">
        <v>1</v>
      </c>
      <c r="R235" s="40">
        <v>0.875</v>
      </c>
      <c r="S235" s="40">
        <v>0.75</v>
      </c>
      <c r="T235" s="40">
        <v>0.75</v>
      </c>
      <c r="U235" s="40">
        <v>8</v>
      </c>
    </row>
    <row r="236" spans="1:21">
      <c r="A236" s="40">
        <v>2</v>
      </c>
      <c r="B236" s="40">
        <v>13</v>
      </c>
      <c r="C236" s="40">
        <v>11</v>
      </c>
      <c r="D236" s="40">
        <f t="shared" si="28"/>
        <v>0</v>
      </c>
      <c r="E236" s="40">
        <f t="shared" si="29"/>
        <v>0</v>
      </c>
      <c r="F236" s="40">
        <f t="shared" si="30"/>
        <v>0</v>
      </c>
      <c r="G236" s="40">
        <f t="shared" si="31"/>
        <v>0</v>
      </c>
      <c r="H236" s="40">
        <f t="shared" si="32"/>
        <v>0</v>
      </c>
      <c r="I236" s="40">
        <f t="shared" si="33"/>
        <v>0</v>
      </c>
      <c r="J236" s="40">
        <f t="shared" si="34"/>
        <v>0</v>
      </c>
      <c r="K236" s="40">
        <f t="shared" si="35"/>
        <v>0</v>
      </c>
      <c r="L236" s="40">
        <f t="shared" si="36"/>
        <v>0</v>
      </c>
      <c r="M236" s="40">
        <v>1</v>
      </c>
      <c r="N236" s="40">
        <v>1</v>
      </c>
      <c r="O236" s="40">
        <v>1</v>
      </c>
      <c r="P236" s="40">
        <v>1</v>
      </c>
      <c r="Q236" s="40">
        <v>1</v>
      </c>
      <c r="R236" s="40">
        <v>1</v>
      </c>
      <c r="S236" s="40">
        <v>0.75</v>
      </c>
      <c r="T236" s="40">
        <v>0.75</v>
      </c>
      <c r="U236" s="40">
        <v>4</v>
      </c>
    </row>
    <row r="237" spans="1:21">
      <c r="A237" s="40">
        <v>2</v>
      </c>
      <c r="B237" s="40">
        <v>13</v>
      </c>
      <c r="C237" s="40">
        <v>12</v>
      </c>
      <c r="D237" s="40">
        <f t="shared" si="28"/>
        <v>0</v>
      </c>
      <c r="E237" s="40">
        <f t="shared" si="29"/>
        <v>0</v>
      </c>
      <c r="F237" s="40">
        <f t="shared" si="30"/>
        <v>0</v>
      </c>
      <c r="G237" s="40">
        <f t="shared" si="31"/>
        <v>0</v>
      </c>
      <c r="H237" s="40">
        <f t="shared" si="32"/>
        <v>0</v>
      </c>
      <c r="I237" s="40">
        <f t="shared" si="33"/>
        <v>0</v>
      </c>
      <c r="J237" s="40">
        <f t="shared" si="34"/>
        <v>0</v>
      </c>
      <c r="K237" s="40">
        <f t="shared" si="35"/>
        <v>0</v>
      </c>
      <c r="L237" s="40">
        <f t="shared" si="36"/>
        <v>0</v>
      </c>
      <c r="M237" s="40">
        <v>1</v>
      </c>
      <c r="N237" s="40">
        <v>1</v>
      </c>
      <c r="O237" s="40">
        <v>1</v>
      </c>
      <c r="P237" s="40">
        <v>1</v>
      </c>
      <c r="Q237" s="40">
        <v>1</v>
      </c>
      <c r="R237" s="40">
        <v>1</v>
      </c>
      <c r="S237" s="40">
        <v>0.75</v>
      </c>
      <c r="T237" s="40">
        <v>0.75</v>
      </c>
      <c r="U237" s="40">
        <v>4</v>
      </c>
    </row>
    <row r="238" spans="1:21">
      <c r="A238" s="40">
        <v>2</v>
      </c>
      <c r="B238" s="40">
        <v>14</v>
      </c>
      <c r="C238" s="40">
        <v>4</v>
      </c>
      <c r="D238" s="40">
        <f t="shared" si="28"/>
        <v>0</v>
      </c>
      <c r="E238" s="40">
        <f t="shared" si="29"/>
        <v>0</v>
      </c>
      <c r="F238" s="40">
        <f t="shared" si="30"/>
        <v>0</v>
      </c>
      <c r="G238" s="40">
        <f t="shared" si="31"/>
        <v>0</v>
      </c>
      <c r="H238" s="40">
        <f t="shared" si="32"/>
        <v>0</v>
      </c>
      <c r="I238" s="40">
        <f t="shared" si="33"/>
        <v>0</v>
      </c>
      <c r="J238" s="40">
        <f t="shared" si="34"/>
        <v>0</v>
      </c>
      <c r="K238" s="40">
        <f t="shared" si="35"/>
        <v>0</v>
      </c>
      <c r="L238" s="40">
        <f t="shared" si="36"/>
        <v>0</v>
      </c>
      <c r="M238" s="40">
        <v>1</v>
      </c>
      <c r="N238" s="40">
        <v>1</v>
      </c>
      <c r="O238" s="40">
        <v>1</v>
      </c>
      <c r="P238" s="40">
        <v>1</v>
      </c>
      <c r="Q238" s="40">
        <v>1</v>
      </c>
      <c r="R238" s="40">
        <v>1</v>
      </c>
      <c r="S238" s="40">
        <v>1</v>
      </c>
      <c r="T238" s="40">
        <v>0</v>
      </c>
      <c r="U238" s="40">
        <v>1</v>
      </c>
    </row>
    <row r="239" spans="1:21">
      <c r="A239" s="40">
        <v>2</v>
      </c>
      <c r="B239" s="40">
        <v>14</v>
      </c>
      <c r="C239" s="40">
        <v>5</v>
      </c>
      <c r="D239" s="40">
        <f t="shared" si="28"/>
        <v>0</v>
      </c>
      <c r="E239" s="40">
        <f t="shared" si="29"/>
        <v>0</v>
      </c>
      <c r="F239" s="40">
        <f t="shared" si="30"/>
        <v>0</v>
      </c>
      <c r="G239" s="40">
        <f t="shared" si="31"/>
        <v>0</v>
      </c>
      <c r="H239" s="40">
        <f t="shared" si="32"/>
        <v>0</v>
      </c>
      <c r="I239" s="40">
        <f t="shared" si="33"/>
        <v>0</v>
      </c>
      <c r="J239" s="40">
        <f t="shared" si="34"/>
        <v>0</v>
      </c>
      <c r="K239" s="40">
        <f t="shared" si="35"/>
        <v>0</v>
      </c>
      <c r="L239" s="40">
        <f t="shared" si="36"/>
        <v>0</v>
      </c>
      <c r="M239" s="40">
        <v>1</v>
      </c>
      <c r="N239" s="40">
        <v>1</v>
      </c>
      <c r="O239" s="40">
        <v>1</v>
      </c>
      <c r="P239" s="40">
        <v>1</v>
      </c>
      <c r="Q239" s="40">
        <v>1</v>
      </c>
      <c r="R239" s="40">
        <v>1</v>
      </c>
      <c r="S239" s="40">
        <v>1</v>
      </c>
      <c r="T239" s="40">
        <v>1</v>
      </c>
      <c r="U239" s="40">
        <v>1</v>
      </c>
    </row>
    <row r="240" spans="1:21">
      <c r="A240" s="40">
        <v>2</v>
      </c>
      <c r="B240" s="40">
        <v>14</v>
      </c>
      <c r="C240" s="40">
        <v>6</v>
      </c>
      <c r="D240" s="40">
        <f t="shared" si="28"/>
        <v>0</v>
      </c>
      <c r="E240" s="40">
        <f t="shared" si="29"/>
        <v>0</v>
      </c>
      <c r="F240" s="40">
        <f t="shared" si="30"/>
        <v>0</v>
      </c>
      <c r="G240" s="40">
        <f t="shared" si="31"/>
        <v>0</v>
      </c>
      <c r="H240" s="40">
        <f t="shared" si="32"/>
        <v>0</v>
      </c>
      <c r="I240" s="40">
        <f t="shared" si="33"/>
        <v>0</v>
      </c>
      <c r="J240" s="40">
        <f t="shared" si="34"/>
        <v>0</v>
      </c>
      <c r="K240" s="40">
        <f t="shared" si="35"/>
        <v>0</v>
      </c>
      <c r="L240" s="40">
        <f t="shared" si="36"/>
        <v>0</v>
      </c>
      <c r="M240" s="40">
        <v>1</v>
      </c>
      <c r="N240" s="40">
        <v>1</v>
      </c>
      <c r="O240" s="40">
        <v>1</v>
      </c>
      <c r="P240" s="40">
        <v>1</v>
      </c>
      <c r="Q240" s="40">
        <v>1</v>
      </c>
      <c r="R240" s="40">
        <v>1</v>
      </c>
      <c r="S240" s="40">
        <v>1</v>
      </c>
      <c r="T240" s="40">
        <v>0.9375</v>
      </c>
      <c r="U240" s="40">
        <v>16</v>
      </c>
    </row>
    <row r="241" spans="1:21">
      <c r="A241" s="40">
        <v>2</v>
      </c>
      <c r="B241" s="40">
        <v>14</v>
      </c>
      <c r="C241" s="40">
        <v>7</v>
      </c>
      <c r="D241" s="40">
        <f t="shared" si="28"/>
        <v>0</v>
      </c>
      <c r="E241" s="40">
        <f t="shared" si="29"/>
        <v>0</v>
      </c>
      <c r="F241" s="40">
        <f t="shared" si="30"/>
        <v>0</v>
      </c>
      <c r="G241" s="40">
        <f t="shared" si="31"/>
        <v>0</v>
      </c>
      <c r="H241" s="40">
        <f t="shared" si="32"/>
        <v>0</v>
      </c>
      <c r="I241" s="40">
        <f t="shared" si="33"/>
        <v>0</v>
      </c>
      <c r="J241" s="40">
        <f t="shared" si="34"/>
        <v>0</v>
      </c>
      <c r="K241" s="40">
        <f t="shared" si="35"/>
        <v>0</v>
      </c>
      <c r="L241" s="40">
        <f t="shared" si="36"/>
        <v>0</v>
      </c>
      <c r="M241" s="40">
        <v>1</v>
      </c>
      <c r="N241" s="40">
        <v>1</v>
      </c>
      <c r="O241" s="40">
        <v>1</v>
      </c>
      <c r="P241" s="40">
        <v>1</v>
      </c>
      <c r="Q241" s="40">
        <v>1</v>
      </c>
      <c r="R241" s="40">
        <v>1</v>
      </c>
      <c r="S241" s="40">
        <v>1</v>
      </c>
      <c r="T241" s="40">
        <v>0.9375</v>
      </c>
      <c r="U241" s="40">
        <v>32</v>
      </c>
    </row>
    <row r="242" spans="1:21">
      <c r="A242" s="40">
        <v>2</v>
      </c>
      <c r="B242" s="40">
        <v>14</v>
      </c>
      <c r="C242" s="40">
        <v>8</v>
      </c>
      <c r="D242" s="40">
        <f t="shared" si="28"/>
        <v>0</v>
      </c>
      <c r="E242" s="40">
        <f t="shared" si="29"/>
        <v>0</v>
      </c>
      <c r="F242" s="40">
        <f t="shared" si="30"/>
        <v>0</v>
      </c>
      <c r="G242" s="40">
        <f t="shared" si="31"/>
        <v>0</v>
      </c>
      <c r="H242" s="40">
        <f t="shared" si="32"/>
        <v>0</v>
      </c>
      <c r="I242" s="40">
        <f t="shared" si="33"/>
        <v>0</v>
      </c>
      <c r="J242" s="40">
        <f t="shared" si="34"/>
        <v>0</v>
      </c>
      <c r="K242" s="40">
        <f t="shared" si="35"/>
        <v>0</v>
      </c>
      <c r="L242" s="40">
        <f t="shared" si="36"/>
        <v>0</v>
      </c>
      <c r="M242" s="40">
        <v>1</v>
      </c>
      <c r="N242" s="40">
        <v>1</v>
      </c>
      <c r="O242" s="40">
        <v>1</v>
      </c>
      <c r="P242" s="40">
        <v>1</v>
      </c>
      <c r="Q242" s="40">
        <v>0.96875</v>
      </c>
      <c r="R242" s="40">
        <v>0.96875</v>
      </c>
      <c r="S242" s="40">
        <v>0.9375</v>
      </c>
      <c r="T242" s="40">
        <v>0.90625</v>
      </c>
      <c r="U242" s="40">
        <v>32</v>
      </c>
    </row>
    <row r="243" spans="1:21">
      <c r="A243" s="40">
        <v>2</v>
      </c>
      <c r="B243" s="40">
        <v>14</v>
      </c>
      <c r="C243" s="40">
        <v>9</v>
      </c>
      <c r="D243" s="40">
        <f t="shared" si="28"/>
        <v>0</v>
      </c>
      <c r="E243" s="40">
        <f t="shared" si="29"/>
        <v>0</v>
      </c>
      <c r="F243" s="40">
        <f t="shared" si="30"/>
        <v>0</v>
      </c>
      <c r="G243" s="40">
        <f t="shared" si="31"/>
        <v>0</v>
      </c>
      <c r="H243" s="40">
        <f t="shared" si="32"/>
        <v>0</v>
      </c>
      <c r="I243" s="40">
        <f t="shared" si="33"/>
        <v>0</v>
      </c>
      <c r="J243" s="40">
        <f t="shared" si="34"/>
        <v>0</v>
      </c>
      <c r="K243" s="40">
        <f t="shared" si="35"/>
        <v>0</v>
      </c>
      <c r="L243" s="40">
        <f t="shared" si="36"/>
        <v>0</v>
      </c>
      <c r="M243" s="40">
        <v>1</v>
      </c>
      <c r="N243" s="40">
        <v>1</v>
      </c>
      <c r="O243" s="40">
        <v>1</v>
      </c>
      <c r="P243" s="40">
        <v>1</v>
      </c>
      <c r="Q243" s="40">
        <v>1</v>
      </c>
      <c r="R243" s="40">
        <v>1</v>
      </c>
      <c r="S243" s="40">
        <v>0.96153846153846156</v>
      </c>
      <c r="T243" s="40">
        <v>0.88461538461538458</v>
      </c>
      <c r="U243" s="40">
        <v>26</v>
      </c>
    </row>
    <row r="244" spans="1:21">
      <c r="A244" s="40">
        <v>2</v>
      </c>
      <c r="B244" s="40">
        <v>14</v>
      </c>
      <c r="C244" s="40">
        <v>10</v>
      </c>
      <c r="D244" s="40">
        <f t="shared" si="28"/>
        <v>0</v>
      </c>
      <c r="E244" s="40">
        <f t="shared" si="29"/>
        <v>0</v>
      </c>
      <c r="F244" s="40">
        <f t="shared" si="30"/>
        <v>0</v>
      </c>
      <c r="G244" s="40">
        <f t="shared" si="31"/>
        <v>0</v>
      </c>
      <c r="H244" s="40">
        <f t="shared" si="32"/>
        <v>0</v>
      </c>
      <c r="I244" s="40">
        <f t="shared" si="33"/>
        <v>0</v>
      </c>
      <c r="J244" s="40">
        <f t="shared" si="34"/>
        <v>0</v>
      </c>
      <c r="K244" s="40">
        <f t="shared" si="35"/>
        <v>0</v>
      </c>
      <c r="L244" s="40">
        <f t="shared" si="36"/>
        <v>0</v>
      </c>
      <c r="M244" s="40">
        <v>1</v>
      </c>
      <c r="N244" s="40">
        <v>1</v>
      </c>
      <c r="O244" s="40">
        <v>1</v>
      </c>
      <c r="P244" s="40">
        <v>1</v>
      </c>
      <c r="Q244" s="40">
        <v>1</v>
      </c>
      <c r="R244" s="40">
        <v>1</v>
      </c>
      <c r="S244" s="40">
        <v>1</v>
      </c>
      <c r="T244" s="40">
        <v>0.88235294117647056</v>
      </c>
      <c r="U244" s="40">
        <v>17</v>
      </c>
    </row>
    <row r="245" spans="1:21">
      <c r="A245" s="40">
        <v>2</v>
      </c>
      <c r="B245" s="40">
        <v>14</v>
      </c>
      <c r="C245" s="40">
        <v>11</v>
      </c>
      <c r="D245" s="40">
        <f t="shared" si="28"/>
        <v>0</v>
      </c>
      <c r="E245" s="40">
        <f t="shared" si="29"/>
        <v>0</v>
      </c>
      <c r="F245" s="40">
        <f t="shared" si="30"/>
        <v>0</v>
      </c>
      <c r="G245" s="40">
        <f t="shared" si="31"/>
        <v>0</v>
      </c>
      <c r="H245" s="40">
        <f t="shared" si="32"/>
        <v>0</v>
      </c>
      <c r="I245" s="40">
        <f t="shared" si="33"/>
        <v>0</v>
      </c>
      <c r="J245" s="40">
        <f t="shared" si="34"/>
        <v>0</v>
      </c>
      <c r="K245" s="40">
        <f t="shared" si="35"/>
        <v>0</v>
      </c>
      <c r="L245" s="40">
        <f t="shared" si="36"/>
        <v>0</v>
      </c>
      <c r="M245" s="40">
        <v>1</v>
      </c>
      <c r="N245" s="40">
        <v>1</v>
      </c>
      <c r="O245" s="40">
        <v>1</v>
      </c>
      <c r="P245" s="40">
        <v>1</v>
      </c>
      <c r="Q245" s="40">
        <v>1</v>
      </c>
      <c r="R245" s="40">
        <v>1</v>
      </c>
      <c r="S245" s="40">
        <v>1</v>
      </c>
      <c r="T245" s="40">
        <v>0.92307692307692313</v>
      </c>
      <c r="U245" s="40">
        <v>13</v>
      </c>
    </row>
    <row r="246" spans="1:21">
      <c r="A246" s="40">
        <v>2</v>
      </c>
      <c r="B246" s="40">
        <v>14</v>
      </c>
      <c r="C246" s="40">
        <v>12</v>
      </c>
      <c r="D246" s="40">
        <f t="shared" si="28"/>
        <v>0</v>
      </c>
      <c r="E246" s="40">
        <f t="shared" si="29"/>
        <v>0</v>
      </c>
      <c r="F246" s="40">
        <f t="shared" si="30"/>
        <v>0</v>
      </c>
      <c r="G246" s="40">
        <f t="shared" si="31"/>
        <v>0</v>
      </c>
      <c r="H246" s="40">
        <f t="shared" si="32"/>
        <v>0</v>
      </c>
      <c r="I246" s="40">
        <f t="shared" si="33"/>
        <v>0</v>
      </c>
      <c r="J246" s="40">
        <f t="shared" si="34"/>
        <v>0</v>
      </c>
      <c r="K246" s="40">
        <f t="shared" si="35"/>
        <v>0</v>
      </c>
      <c r="L246" s="40">
        <f t="shared" si="36"/>
        <v>0</v>
      </c>
      <c r="M246" s="40">
        <v>1</v>
      </c>
      <c r="N246" s="40">
        <v>1</v>
      </c>
      <c r="O246" s="40">
        <v>1</v>
      </c>
      <c r="P246" s="40">
        <v>1</v>
      </c>
      <c r="Q246" s="40">
        <v>1</v>
      </c>
      <c r="R246" s="40">
        <v>1</v>
      </c>
      <c r="S246" s="40">
        <v>1</v>
      </c>
      <c r="T246" s="40">
        <v>0.96666666666666667</v>
      </c>
      <c r="U246" s="40">
        <v>30</v>
      </c>
    </row>
    <row r="247" spans="1:21">
      <c r="A247" s="40">
        <v>3</v>
      </c>
      <c r="B247" s="40">
        <v>1</v>
      </c>
      <c r="C247" s="40">
        <v>1</v>
      </c>
      <c r="D247" s="40">
        <f t="shared" si="28"/>
        <v>0</v>
      </c>
      <c r="E247" s="40">
        <f t="shared" si="29"/>
        <v>0</v>
      </c>
      <c r="F247" s="40">
        <f t="shared" si="30"/>
        <v>0</v>
      </c>
      <c r="G247" s="40">
        <f t="shared" si="31"/>
        <v>0</v>
      </c>
      <c r="H247" s="40">
        <f t="shared" si="32"/>
        <v>0</v>
      </c>
      <c r="I247" s="40">
        <f t="shared" si="33"/>
        <v>0</v>
      </c>
      <c r="J247" s="40">
        <f t="shared" si="34"/>
        <v>0</v>
      </c>
      <c r="K247" s="40">
        <f t="shared" si="35"/>
        <v>0</v>
      </c>
      <c r="L247" s="40">
        <f t="shared" si="36"/>
        <v>0</v>
      </c>
      <c r="M247" s="40">
        <v>0.8571428571428571</v>
      </c>
      <c r="N247" s="40">
        <v>0</v>
      </c>
      <c r="O247" s="40">
        <v>0</v>
      </c>
      <c r="P247" s="40">
        <v>0</v>
      </c>
      <c r="Q247" s="40">
        <v>0</v>
      </c>
      <c r="R247" s="40">
        <v>0</v>
      </c>
      <c r="S247" s="40">
        <v>0</v>
      </c>
      <c r="T247" s="40">
        <v>0</v>
      </c>
      <c r="U247" s="40">
        <v>7</v>
      </c>
    </row>
    <row r="248" spans="1:21">
      <c r="A248" s="40">
        <v>3</v>
      </c>
      <c r="B248" s="40">
        <v>1</v>
      </c>
      <c r="C248" s="40">
        <v>2</v>
      </c>
      <c r="D248" s="40">
        <f t="shared" si="28"/>
        <v>0</v>
      </c>
      <c r="E248" s="40">
        <f t="shared" si="29"/>
        <v>0</v>
      </c>
      <c r="F248" s="40">
        <f t="shared" si="30"/>
        <v>0</v>
      </c>
      <c r="G248" s="40">
        <f t="shared" si="31"/>
        <v>0</v>
      </c>
      <c r="H248" s="40">
        <f t="shared" si="32"/>
        <v>0</v>
      </c>
      <c r="I248" s="40">
        <f t="shared" si="33"/>
        <v>0</v>
      </c>
      <c r="J248" s="40">
        <f t="shared" si="34"/>
        <v>0</v>
      </c>
      <c r="K248" s="40">
        <f t="shared" si="35"/>
        <v>0</v>
      </c>
      <c r="L248" s="40">
        <f t="shared" si="36"/>
        <v>0</v>
      </c>
      <c r="M248" s="40">
        <v>0.8125</v>
      </c>
      <c r="N248" s="40">
        <v>0.16666666666666666</v>
      </c>
      <c r="O248" s="40">
        <v>3.125E-2</v>
      </c>
      <c r="P248" s="40">
        <v>3.125E-2</v>
      </c>
      <c r="Q248" s="40">
        <v>1.0416666666666666E-2</v>
      </c>
      <c r="R248" s="40">
        <v>1.0416666666666666E-2</v>
      </c>
      <c r="S248" s="40">
        <v>0</v>
      </c>
      <c r="T248" s="40">
        <v>0</v>
      </c>
      <c r="U248" s="40">
        <v>96</v>
      </c>
    </row>
    <row r="249" spans="1:21">
      <c r="A249" s="40">
        <v>3</v>
      </c>
      <c r="B249" s="40">
        <v>1</v>
      </c>
      <c r="C249" s="40">
        <v>3</v>
      </c>
      <c r="D249" s="40">
        <f t="shared" si="28"/>
        <v>0</v>
      </c>
      <c r="E249" s="40">
        <f t="shared" si="29"/>
        <v>0</v>
      </c>
      <c r="F249" s="40">
        <f t="shared" si="30"/>
        <v>0</v>
      </c>
      <c r="G249" s="40">
        <f t="shared" si="31"/>
        <v>0</v>
      </c>
      <c r="H249" s="40">
        <f t="shared" si="32"/>
        <v>0</v>
      </c>
      <c r="I249" s="40">
        <f t="shared" si="33"/>
        <v>0</v>
      </c>
      <c r="J249" s="40">
        <f t="shared" si="34"/>
        <v>0</v>
      </c>
      <c r="K249" s="40">
        <f t="shared" si="35"/>
        <v>0</v>
      </c>
      <c r="L249" s="40">
        <f t="shared" si="36"/>
        <v>0</v>
      </c>
      <c r="M249" s="40">
        <v>0.92307692307692313</v>
      </c>
      <c r="N249" s="40">
        <v>0.38461538461538464</v>
      </c>
      <c r="O249" s="40">
        <v>0.11538461538461539</v>
      </c>
      <c r="P249" s="40">
        <v>3.8461538461538464E-2</v>
      </c>
      <c r="Q249" s="40">
        <v>3.8461538461538464E-2</v>
      </c>
      <c r="R249" s="40">
        <v>0</v>
      </c>
      <c r="S249" s="40">
        <v>0</v>
      </c>
      <c r="T249" s="40">
        <v>0</v>
      </c>
      <c r="U249" s="40">
        <v>26</v>
      </c>
    </row>
    <row r="250" spans="1:21">
      <c r="A250" s="40">
        <v>3</v>
      </c>
      <c r="B250" s="40">
        <v>1</v>
      </c>
      <c r="C250" s="40">
        <v>4</v>
      </c>
      <c r="D250" s="40">
        <f t="shared" si="28"/>
        <v>0</v>
      </c>
      <c r="E250" s="40">
        <f t="shared" si="29"/>
        <v>0</v>
      </c>
      <c r="F250" s="40">
        <f t="shared" si="30"/>
        <v>0</v>
      </c>
      <c r="G250" s="40">
        <f t="shared" si="31"/>
        <v>0</v>
      </c>
      <c r="H250" s="40">
        <f t="shared" si="32"/>
        <v>0</v>
      </c>
      <c r="I250" s="40">
        <f t="shared" si="33"/>
        <v>0</v>
      </c>
      <c r="J250" s="40">
        <f t="shared" si="34"/>
        <v>0</v>
      </c>
      <c r="K250" s="40">
        <f t="shared" si="35"/>
        <v>0</v>
      </c>
      <c r="L250" s="40">
        <f t="shared" si="36"/>
        <v>0</v>
      </c>
      <c r="M250" s="40">
        <v>1</v>
      </c>
      <c r="N250" s="40">
        <v>0.46153846153846156</v>
      </c>
      <c r="O250" s="40">
        <v>0.15384615384615385</v>
      </c>
      <c r="P250" s="40">
        <v>0</v>
      </c>
      <c r="Q250" s="40">
        <v>0</v>
      </c>
      <c r="R250" s="40">
        <v>0</v>
      </c>
      <c r="S250" s="40">
        <v>0</v>
      </c>
      <c r="T250" s="40">
        <v>0</v>
      </c>
      <c r="U250" s="40">
        <v>13</v>
      </c>
    </row>
    <row r="251" spans="1:21">
      <c r="A251" s="40">
        <v>3</v>
      </c>
      <c r="B251" s="40">
        <v>2</v>
      </c>
      <c r="C251" s="40">
        <v>1</v>
      </c>
      <c r="D251" s="40">
        <f t="shared" si="28"/>
        <v>0</v>
      </c>
      <c r="E251" s="40">
        <f t="shared" si="29"/>
        <v>0</v>
      </c>
      <c r="F251" s="40">
        <f t="shared" si="30"/>
        <v>0</v>
      </c>
      <c r="G251" s="40">
        <f t="shared" si="31"/>
        <v>0</v>
      </c>
      <c r="H251" s="40">
        <f t="shared" si="32"/>
        <v>0</v>
      </c>
      <c r="I251" s="40">
        <f t="shared" si="33"/>
        <v>0</v>
      </c>
      <c r="J251" s="40">
        <f t="shared" si="34"/>
        <v>0</v>
      </c>
      <c r="K251" s="40">
        <f t="shared" si="35"/>
        <v>0</v>
      </c>
      <c r="L251" s="40">
        <f t="shared" si="36"/>
        <v>0</v>
      </c>
      <c r="M251" s="40">
        <v>1</v>
      </c>
      <c r="N251" s="40">
        <v>0.66666666666666663</v>
      </c>
      <c r="O251" s="40">
        <v>0</v>
      </c>
      <c r="P251" s="40">
        <v>0</v>
      </c>
      <c r="Q251" s="40">
        <v>0</v>
      </c>
      <c r="R251" s="40">
        <v>0</v>
      </c>
      <c r="S251" s="40">
        <v>0</v>
      </c>
      <c r="T251" s="40">
        <v>0</v>
      </c>
      <c r="U251" s="40">
        <v>3</v>
      </c>
    </row>
    <row r="252" spans="1:21">
      <c r="A252" s="40">
        <v>3</v>
      </c>
      <c r="B252" s="40">
        <v>2</v>
      </c>
      <c r="C252" s="40">
        <v>2</v>
      </c>
      <c r="D252" s="40">
        <f t="shared" si="28"/>
        <v>0</v>
      </c>
      <c r="E252" s="40">
        <f t="shared" si="29"/>
        <v>0</v>
      </c>
      <c r="F252" s="40">
        <f t="shared" si="30"/>
        <v>0</v>
      </c>
      <c r="G252" s="40">
        <f t="shared" si="31"/>
        <v>0</v>
      </c>
      <c r="H252" s="40">
        <f t="shared" si="32"/>
        <v>0</v>
      </c>
      <c r="I252" s="40">
        <f t="shared" si="33"/>
        <v>0</v>
      </c>
      <c r="J252" s="40">
        <f t="shared" si="34"/>
        <v>0</v>
      </c>
      <c r="K252" s="40">
        <f t="shared" si="35"/>
        <v>0</v>
      </c>
      <c r="L252" s="40">
        <f t="shared" si="36"/>
        <v>0</v>
      </c>
      <c r="M252" s="40">
        <v>1</v>
      </c>
      <c r="N252" s="40">
        <v>0.41732283464566927</v>
      </c>
      <c r="O252" s="40">
        <v>7.0866141732283464E-2</v>
      </c>
      <c r="P252" s="40">
        <v>3.1496062992125984E-2</v>
      </c>
      <c r="Q252" s="40">
        <v>2.3622047244094488E-2</v>
      </c>
      <c r="R252" s="40">
        <v>1.5748031496062992E-2</v>
      </c>
      <c r="S252" s="40">
        <v>1.5748031496062992E-2</v>
      </c>
      <c r="T252" s="40">
        <v>1.5748031496062992E-2</v>
      </c>
      <c r="U252" s="40">
        <v>127</v>
      </c>
    </row>
    <row r="253" spans="1:21">
      <c r="A253" s="40">
        <v>3</v>
      </c>
      <c r="B253" s="40">
        <v>2</v>
      </c>
      <c r="C253" s="40">
        <v>3</v>
      </c>
      <c r="D253" s="40">
        <f t="shared" si="28"/>
        <v>0</v>
      </c>
      <c r="E253" s="40">
        <f t="shared" si="29"/>
        <v>0</v>
      </c>
      <c r="F253" s="40">
        <f t="shared" si="30"/>
        <v>0</v>
      </c>
      <c r="G253" s="40">
        <f t="shared" si="31"/>
        <v>0</v>
      </c>
      <c r="H253" s="40">
        <f t="shared" si="32"/>
        <v>0</v>
      </c>
      <c r="I253" s="40">
        <f t="shared" si="33"/>
        <v>0</v>
      </c>
      <c r="J253" s="40">
        <f t="shared" si="34"/>
        <v>0</v>
      </c>
      <c r="K253" s="40">
        <f t="shared" si="35"/>
        <v>0</v>
      </c>
      <c r="L253" s="40">
        <f t="shared" si="36"/>
        <v>0</v>
      </c>
      <c r="M253" s="40">
        <v>1</v>
      </c>
      <c r="N253" s="40">
        <v>0.56441717791411039</v>
      </c>
      <c r="O253" s="40">
        <v>0.11042944785276074</v>
      </c>
      <c r="P253" s="40">
        <v>4.2944785276073622E-2</v>
      </c>
      <c r="Q253" s="40">
        <v>1.2269938650306749E-2</v>
      </c>
      <c r="R253" s="40">
        <v>6.1349693251533744E-3</v>
      </c>
      <c r="S253" s="40">
        <v>0</v>
      </c>
      <c r="T253" s="40">
        <v>0</v>
      </c>
      <c r="U253" s="40">
        <v>163</v>
      </c>
    </row>
    <row r="254" spans="1:21">
      <c r="A254" s="40">
        <v>3</v>
      </c>
      <c r="B254" s="40">
        <v>2</v>
      </c>
      <c r="C254" s="40">
        <v>4</v>
      </c>
      <c r="D254" s="40">
        <f t="shared" si="28"/>
        <v>0</v>
      </c>
      <c r="E254" s="40">
        <f t="shared" si="29"/>
        <v>0</v>
      </c>
      <c r="F254" s="40">
        <f t="shared" si="30"/>
        <v>0</v>
      </c>
      <c r="G254" s="40">
        <f t="shared" si="31"/>
        <v>0</v>
      </c>
      <c r="H254" s="40">
        <f t="shared" si="32"/>
        <v>0</v>
      </c>
      <c r="I254" s="40">
        <f t="shared" si="33"/>
        <v>0</v>
      </c>
      <c r="J254" s="40">
        <f t="shared" si="34"/>
        <v>0</v>
      </c>
      <c r="K254" s="40">
        <f t="shared" si="35"/>
        <v>0</v>
      </c>
      <c r="L254" s="40">
        <f t="shared" si="36"/>
        <v>0</v>
      </c>
      <c r="M254" s="40">
        <v>0.97826086956521741</v>
      </c>
      <c r="N254" s="40">
        <v>0.71739130434782605</v>
      </c>
      <c r="O254" s="40">
        <v>0.2391304347826087</v>
      </c>
      <c r="P254" s="40">
        <v>0.10869565217391304</v>
      </c>
      <c r="Q254" s="40">
        <v>4.3478260869565216E-2</v>
      </c>
      <c r="R254" s="40">
        <v>0</v>
      </c>
      <c r="S254" s="40">
        <v>0</v>
      </c>
      <c r="T254" s="40">
        <v>0</v>
      </c>
      <c r="U254" s="40">
        <v>92</v>
      </c>
    </row>
    <row r="255" spans="1:21">
      <c r="A255" s="40">
        <v>3</v>
      </c>
      <c r="B255" s="40">
        <v>2</v>
      </c>
      <c r="C255" s="40">
        <v>5</v>
      </c>
      <c r="D255" s="40">
        <f t="shared" si="28"/>
        <v>0</v>
      </c>
      <c r="E255" s="40">
        <f t="shared" si="29"/>
        <v>0</v>
      </c>
      <c r="F255" s="40">
        <f t="shared" si="30"/>
        <v>0</v>
      </c>
      <c r="G255" s="40">
        <f t="shared" si="31"/>
        <v>0</v>
      </c>
      <c r="H255" s="40">
        <f t="shared" si="32"/>
        <v>0</v>
      </c>
      <c r="I255" s="40">
        <f t="shared" si="33"/>
        <v>0</v>
      </c>
      <c r="J255" s="40">
        <f t="shared" si="34"/>
        <v>0</v>
      </c>
      <c r="K255" s="40">
        <f t="shared" si="35"/>
        <v>0</v>
      </c>
      <c r="L255" s="40">
        <f t="shared" si="36"/>
        <v>0</v>
      </c>
      <c r="M255" s="40">
        <v>1</v>
      </c>
      <c r="N255" s="40">
        <v>0.55555555555555558</v>
      </c>
      <c r="O255" s="40">
        <v>0.16666666666666666</v>
      </c>
      <c r="P255" s="40">
        <v>5.5555555555555552E-2</v>
      </c>
      <c r="Q255" s="40">
        <v>5.5555555555555552E-2</v>
      </c>
      <c r="R255" s="40">
        <v>5.5555555555555552E-2</v>
      </c>
      <c r="S255" s="40">
        <v>5.5555555555555552E-2</v>
      </c>
      <c r="T255" s="40">
        <v>5.5555555555555552E-2</v>
      </c>
      <c r="U255" s="40">
        <v>18</v>
      </c>
    </row>
    <row r="256" spans="1:21">
      <c r="A256" s="40">
        <v>3</v>
      </c>
      <c r="B256" s="40">
        <v>2</v>
      </c>
      <c r="C256" s="40">
        <v>6</v>
      </c>
      <c r="D256" s="40">
        <f t="shared" si="28"/>
        <v>0</v>
      </c>
      <c r="E256" s="40">
        <f t="shared" si="29"/>
        <v>0</v>
      </c>
      <c r="F256" s="40">
        <f t="shared" si="30"/>
        <v>0</v>
      </c>
      <c r="G256" s="40">
        <f t="shared" si="31"/>
        <v>0</v>
      </c>
      <c r="H256" s="40">
        <f t="shared" si="32"/>
        <v>0</v>
      </c>
      <c r="I256" s="40">
        <f t="shared" si="33"/>
        <v>0</v>
      </c>
      <c r="J256" s="40">
        <f t="shared" si="34"/>
        <v>0</v>
      </c>
      <c r="K256" s="40">
        <f t="shared" si="35"/>
        <v>0</v>
      </c>
      <c r="L256" s="40">
        <f t="shared" si="36"/>
        <v>0</v>
      </c>
      <c r="M256" s="40">
        <v>1</v>
      </c>
      <c r="N256" s="40">
        <v>0.8</v>
      </c>
      <c r="O256" s="40">
        <v>0.4</v>
      </c>
      <c r="P256" s="40">
        <v>0.4</v>
      </c>
      <c r="Q256" s="40">
        <v>0.2</v>
      </c>
      <c r="R256" s="40">
        <v>0.2</v>
      </c>
      <c r="S256" s="40">
        <v>0.2</v>
      </c>
      <c r="T256" s="40">
        <v>0.2</v>
      </c>
      <c r="U256" s="40">
        <v>5</v>
      </c>
    </row>
    <row r="257" spans="1:21">
      <c r="A257" s="40">
        <v>3</v>
      </c>
      <c r="B257" s="40">
        <v>2</v>
      </c>
      <c r="C257" s="40">
        <v>7</v>
      </c>
      <c r="D257" s="40">
        <f t="shared" si="28"/>
        <v>0</v>
      </c>
      <c r="E257" s="40">
        <f t="shared" si="29"/>
        <v>0</v>
      </c>
      <c r="F257" s="40">
        <f t="shared" si="30"/>
        <v>0</v>
      </c>
      <c r="G257" s="40">
        <f t="shared" si="31"/>
        <v>0</v>
      </c>
      <c r="H257" s="40">
        <f t="shared" si="32"/>
        <v>0</v>
      </c>
      <c r="I257" s="40">
        <f t="shared" si="33"/>
        <v>0</v>
      </c>
      <c r="J257" s="40">
        <f t="shared" si="34"/>
        <v>0</v>
      </c>
      <c r="K257" s="40">
        <f t="shared" si="35"/>
        <v>0</v>
      </c>
      <c r="L257" s="40">
        <f t="shared" si="36"/>
        <v>0</v>
      </c>
      <c r="M257" s="40">
        <v>1</v>
      </c>
      <c r="N257" s="40">
        <v>0.8</v>
      </c>
      <c r="O257" s="40">
        <v>0.4</v>
      </c>
      <c r="P257" s="40">
        <v>0.2</v>
      </c>
      <c r="Q257" s="40">
        <v>0</v>
      </c>
      <c r="R257" s="40">
        <v>0</v>
      </c>
      <c r="S257" s="40">
        <v>0</v>
      </c>
      <c r="T257" s="40">
        <v>0</v>
      </c>
      <c r="U257" s="40">
        <v>5</v>
      </c>
    </row>
    <row r="258" spans="1:21">
      <c r="A258" s="40">
        <v>3</v>
      </c>
      <c r="B258" s="40">
        <v>3</v>
      </c>
      <c r="C258" s="40">
        <v>2</v>
      </c>
      <c r="D258" s="40">
        <f t="shared" si="28"/>
        <v>0</v>
      </c>
      <c r="E258" s="40">
        <f t="shared" si="29"/>
        <v>0</v>
      </c>
      <c r="F258" s="40">
        <f t="shared" si="30"/>
        <v>0</v>
      </c>
      <c r="G258" s="40">
        <f t="shared" si="31"/>
        <v>0</v>
      </c>
      <c r="H258" s="40">
        <f t="shared" si="32"/>
        <v>0</v>
      </c>
      <c r="I258" s="40">
        <f t="shared" si="33"/>
        <v>0</v>
      </c>
      <c r="J258" s="40">
        <f t="shared" si="34"/>
        <v>0</v>
      </c>
      <c r="K258" s="40">
        <f t="shared" si="35"/>
        <v>0</v>
      </c>
      <c r="L258" s="40">
        <f t="shared" si="36"/>
        <v>0</v>
      </c>
      <c r="M258" s="40">
        <v>1</v>
      </c>
      <c r="N258" s="40">
        <v>0.91549295774647887</v>
      </c>
      <c r="O258" s="40">
        <v>0.12676056338028169</v>
      </c>
      <c r="P258" s="40">
        <v>0</v>
      </c>
      <c r="Q258" s="40">
        <v>0</v>
      </c>
      <c r="R258" s="40">
        <v>0</v>
      </c>
      <c r="S258" s="40">
        <v>0</v>
      </c>
      <c r="T258" s="40">
        <v>0</v>
      </c>
      <c r="U258" s="40">
        <v>71</v>
      </c>
    </row>
    <row r="259" spans="1:21">
      <c r="A259" s="40">
        <v>3</v>
      </c>
      <c r="B259" s="40">
        <v>3</v>
      </c>
      <c r="C259" s="40">
        <v>3</v>
      </c>
      <c r="D259" s="40">
        <f t="shared" ref="D259:D322" si="37">IF(AND($A259=$X$2,$B259=$X$33,$C259=$X$18),M259,0)</f>
        <v>0</v>
      </c>
      <c r="E259" s="40">
        <f t="shared" ref="E259:E322" si="38">IF(AND($A259=$X$2,$B259=$X$33,$C259=$X$18),N259,0)</f>
        <v>0</v>
      </c>
      <c r="F259" s="40">
        <f t="shared" ref="F259:F322" si="39">IF(AND($A259=$X$2,$B259=$X$33,$C259=$X$18),O259,0)</f>
        <v>0</v>
      </c>
      <c r="G259" s="40">
        <f t="shared" ref="G259:G322" si="40">IF(AND($A259=$X$2,$B259=$X$33,$C259=$X$18),P259,0)</f>
        <v>0</v>
      </c>
      <c r="H259" s="40">
        <f t="shared" ref="H259:H322" si="41">IF(AND($A259=$X$2,$B259=$X$33,$C259=$X$18),Q259,0)</f>
        <v>0</v>
      </c>
      <c r="I259" s="40">
        <f t="shared" ref="I259:I322" si="42">IF(AND($A259=$X$2,$B259=$X$33,$C259=$X$18),R259,0)</f>
        <v>0</v>
      </c>
      <c r="J259" s="40">
        <f t="shared" ref="J259:J322" si="43">IF(AND($A259=$X$2,$B259=$X$33,$C259=$X$18),S259,0)</f>
        <v>0</v>
      </c>
      <c r="K259" s="40">
        <f t="shared" ref="K259:K322" si="44">IF(AND($A259=$X$2,$B259=$X$33,$C259=$X$18),T259,0)</f>
        <v>0</v>
      </c>
      <c r="L259" s="40">
        <f t="shared" ref="L259:L322" si="45">IF(AND($A259=$X$2,$B259=$X$33,$C259=$X$18),U259,0)</f>
        <v>0</v>
      </c>
      <c r="M259" s="40">
        <v>1</v>
      </c>
      <c r="N259" s="40">
        <v>0.88940092165898621</v>
      </c>
      <c r="O259" s="40">
        <v>0.2304147465437788</v>
      </c>
      <c r="P259" s="40">
        <v>3.6866359447004608E-2</v>
      </c>
      <c r="Q259" s="40">
        <v>1.8433179723502304E-2</v>
      </c>
      <c r="R259" s="40">
        <v>9.2165898617511521E-3</v>
      </c>
      <c r="S259" s="40">
        <v>4.608294930875576E-3</v>
      </c>
      <c r="T259" s="40">
        <v>4.608294930875576E-3</v>
      </c>
      <c r="U259" s="40">
        <v>217</v>
      </c>
    </row>
    <row r="260" spans="1:21">
      <c r="A260" s="40">
        <v>3</v>
      </c>
      <c r="B260" s="40">
        <v>3</v>
      </c>
      <c r="C260" s="40">
        <v>4</v>
      </c>
      <c r="D260" s="40">
        <f t="shared" si="37"/>
        <v>0</v>
      </c>
      <c r="E260" s="40">
        <f t="shared" si="38"/>
        <v>0</v>
      </c>
      <c r="F260" s="40">
        <f t="shared" si="39"/>
        <v>0</v>
      </c>
      <c r="G260" s="40">
        <f t="shared" si="40"/>
        <v>0</v>
      </c>
      <c r="H260" s="40">
        <f t="shared" si="41"/>
        <v>0</v>
      </c>
      <c r="I260" s="40">
        <f t="shared" si="42"/>
        <v>0</v>
      </c>
      <c r="J260" s="40">
        <f t="shared" si="43"/>
        <v>0</v>
      </c>
      <c r="K260" s="40">
        <f t="shared" si="44"/>
        <v>0</v>
      </c>
      <c r="L260" s="40">
        <f t="shared" si="45"/>
        <v>0</v>
      </c>
      <c r="M260" s="40">
        <v>1</v>
      </c>
      <c r="N260" s="40">
        <v>0.91139240506329111</v>
      </c>
      <c r="O260" s="40">
        <v>0.39240506329113922</v>
      </c>
      <c r="P260" s="40">
        <v>8.4388185654008435E-2</v>
      </c>
      <c r="Q260" s="40">
        <v>2.5316455696202531E-2</v>
      </c>
      <c r="R260" s="40">
        <v>8.4388185654008432E-3</v>
      </c>
      <c r="S260" s="40">
        <v>4.2194092827004216E-3</v>
      </c>
      <c r="T260" s="40">
        <v>4.2194092827004216E-3</v>
      </c>
      <c r="U260" s="40">
        <v>237</v>
      </c>
    </row>
    <row r="261" spans="1:21">
      <c r="A261" s="40">
        <v>3</v>
      </c>
      <c r="B261" s="40">
        <v>3</v>
      </c>
      <c r="C261" s="40">
        <v>5</v>
      </c>
      <c r="D261" s="40">
        <f t="shared" si="37"/>
        <v>0</v>
      </c>
      <c r="E261" s="40">
        <f t="shared" si="38"/>
        <v>0</v>
      </c>
      <c r="F261" s="40">
        <f t="shared" si="39"/>
        <v>0</v>
      </c>
      <c r="G261" s="40">
        <f t="shared" si="40"/>
        <v>0</v>
      </c>
      <c r="H261" s="40">
        <f t="shared" si="41"/>
        <v>0</v>
      </c>
      <c r="I261" s="40">
        <f t="shared" si="42"/>
        <v>0</v>
      </c>
      <c r="J261" s="40">
        <f t="shared" si="43"/>
        <v>0</v>
      </c>
      <c r="K261" s="40">
        <f t="shared" si="44"/>
        <v>0</v>
      </c>
      <c r="L261" s="40">
        <f t="shared" si="45"/>
        <v>0</v>
      </c>
      <c r="M261" s="40">
        <v>0.9887640449438202</v>
      </c>
      <c r="N261" s="40">
        <v>0.9213483146067416</v>
      </c>
      <c r="O261" s="40">
        <v>0.4606741573033708</v>
      </c>
      <c r="P261" s="40">
        <v>0.14606741573033707</v>
      </c>
      <c r="Q261" s="40">
        <v>2.247191011235955E-2</v>
      </c>
      <c r="R261" s="40">
        <v>1.1235955056179775E-2</v>
      </c>
      <c r="S261" s="40">
        <v>0</v>
      </c>
      <c r="T261" s="40">
        <v>0</v>
      </c>
      <c r="U261" s="40">
        <v>89</v>
      </c>
    </row>
    <row r="262" spans="1:21">
      <c r="A262" s="40">
        <v>3</v>
      </c>
      <c r="B262" s="40">
        <v>3</v>
      </c>
      <c r="C262" s="40">
        <v>6</v>
      </c>
      <c r="D262" s="40">
        <f t="shared" si="37"/>
        <v>0</v>
      </c>
      <c r="E262" s="40">
        <f t="shared" si="38"/>
        <v>0</v>
      </c>
      <c r="F262" s="40">
        <f t="shared" si="39"/>
        <v>0</v>
      </c>
      <c r="G262" s="40">
        <f t="shared" si="40"/>
        <v>0</v>
      </c>
      <c r="H262" s="40">
        <f t="shared" si="41"/>
        <v>0</v>
      </c>
      <c r="I262" s="40">
        <f t="shared" si="42"/>
        <v>0</v>
      </c>
      <c r="J262" s="40">
        <f t="shared" si="43"/>
        <v>0</v>
      </c>
      <c r="K262" s="40">
        <f t="shared" si="44"/>
        <v>0</v>
      </c>
      <c r="L262" s="40">
        <f t="shared" si="45"/>
        <v>0</v>
      </c>
      <c r="M262" s="40">
        <v>1</v>
      </c>
      <c r="N262" s="40">
        <v>0.95</v>
      </c>
      <c r="O262" s="40">
        <v>0.6</v>
      </c>
      <c r="P262" s="40">
        <v>0.2</v>
      </c>
      <c r="Q262" s="40">
        <v>0.1</v>
      </c>
      <c r="R262" s="40">
        <v>0.1</v>
      </c>
      <c r="S262" s="40">
        <v>0</v>
      </c>
      <c r="T262" s="40">
        <v>0</v>
      </c>
      <c r="U262" s="40">
        <v>20</v>
      </c>
    </row>
    <row r="263" spans="1:21">
      <c r="A263" s="40">
        <v>3</v>
      </c>
      <c r="B263" s="40">
        <v>3</v>
      </c>
      <c r="C263" s="40">
        <v>7</v>
      </c>
      <c r="D263" s="40">
        <f t="shared" si="37"/>
        <v>0</v>
      </c>
      <c r="E263" s="40">
        <f t="shared" si="38"/>
        <v>0</v>
      </c>
      <c r="F263" s="40">
        <f t="shared" si="39"/>
        <v>0</v>
      </c>
      <c r="G263" s="40">
        <f t="shared" si="40"/>
        <v>0</v>
      </c>
      <c r="H263" s="40">
        <f t="shared" si="41"/>
        <v>0</v>
      </c>
      <c r="I263" s="40">
        <f t="shared" si="42"/>
        <v>0</v>
      </c>
      <c r="J263" s="40">
        <f t="shared" si="43"/>
        <v>0</v>
      </c>
      <c r="K263" s="40">
        <f t="shared" si="44"/>
        <v>0</v>
      </c>
      <c r="L263" s="40">
        <f t="shared" si="45"/>
        <v>0</v>
      </c>
      <c r="M263" s="40">
        <v>1</v>
      </c>
      <c r="N263" s="40">
        <v>0.77777777777777779</v>
      </c>
      <c r="O263" s="40">
        <v>0.44444444444444442</v>
      </c>
      <c r="P263" s="40">
        <v>0.44444444444444442</v>
      </c>
      <c r="Q263" s="40">
        <v>0.22222222222222221</v>
      </c>
      <c r="R263" s="40">
        <v>0</v>
      </c>
      <c r="S263" s="40">
        <v>0</v>
      </c>
      <c r="T263" s="40">
        <v>0</v>
      </c>
      <c r="U263" s="40">
        <v>9</v>
      </c>
    </row>
    <row r="264" spans="1:21">
      <c r="A264" s="40">
        <v>3</v>
      </c>
      <c r="B264" s="40">
        <v>3</v>
      </c>
      <c r="C264" s="40">
        <v>8</v>
      </c>
      <c r="D264" s="40">
        <f t="shared" si="37"/>
        <v>0</v>
      </c>
      <c r="E264" s="40">
        <f t="shared" si="38"/>
        <v>0</v>
      </c>
      <c r="F264" s="40">
        <f t="shared" si="39"/>
        <v>0</v>
      </c>
      <c r="G264" s="40">
        <f t="shared" si="40"/>
        <v>0</v>
      </c>
      <c r="H264" s="40">
        <f t="shared" si="41"/>
        <v>0</v>
      </c>
      <c r="I264" s="40">
        <f t="shared" si="42"/>
        <v>0</v>
      </c>
      <c r="J264" s="40">
        <f t="shared" si="43"/>
        <v>0</v>
      </c>
      <c r="K264" s="40">
        <f t="shared" si="44"/>
        <v>0</v>
      </c>
      <c r="L264" s="40">
        <f t="shared" si="45"/>
        <v>0</v>
      </c>
      <c r="M264" s="40">
        <v>1</v>
      </c>
      <c r="N264" s="40">
        <v>1</v>
      </c>
      <c r="O264" s="40">
        <v>1</v>
      </c>
      <c r="P264" s="40">
        <v>1</v>
      </c>
      <c r="Q264" s="40">
        <v>1</v>
      </c>
      <c r="R264" s="40">
        <v>1</v>
      </c>
      <c r="S264" s="40">
        <v>0</v>
      </c>
      <c r="T264" s="40">
        <v>0</v>
      </c>
      <c r="U264" s="40">
        <v>1</v>
      </c>
    </row>
    <row r="265" spans="1:21">
      <c r="A265" s="40">
        <v>3</v>
      </c>
      <c r="B265" s="40">
        <v>3</v>
      </c>
      <c r="C265" s="40">
        <v>9</v>
      </c>
      <c r="D265" s="40">
        <f t="shared" si="37"/>
        <v>0</v>
      </c>
      <c r="E265" s="40">
        <f t="shared" si="38"/>
        <v>0</v>
      </c>
      <c r="F265" s="40">
        <f t="shared" si="39"/>
        <v>0</v>
      </c>
      <c r="G265" s="40">
        <f t="shared" si="40"/>
        <v>0</v>
      </c>
      <c r="H265" s="40">
        <f t="shared" si="41"/>
        <v>0</v>
      </c>
      <c r="I265" s="40">
        <f t="shared" si="42"/>
        <v>0</v>
      </c>
      <c r="J265" s="40">
        <f t="shared" si="43"/>
        <v>0</v>
      </c>
      <c r="K265" s="40">
        <f t="shared" si="44"/>
        <v>0</v>
      </c>
      <c r="L265" s="40">
        <f t="shared" si="45"/>
        <v>0</v>
      </c>
      <c r="M265" s="40">
        <v>1</v>
      </c>
      <c r="N265" s="40">
        <v>1</v>
      </c>
      <c r="O265" s="40">
        <v>1</v>
      </c>
      <c r="P265" s="40">
        <v>0</v>
      </c>
      <c r="Q265" s="40">
        <v>0</v>
      </c>
      <c r="R265" s="40">
        <v>0</v>
      </c>
      <c r="S265" s="40">
        <v>0</v>
      </c>
      <c r="T265" s="40">
        <v>0</v>
      </c>
      <c r="U265" s="40">
        <v>1</v>
      </c>
    </row>
    <row r="266" spans="1:21">
      <c r="A266" s="40">
        <v>3</v>
      </c>
      <c r="B266" s="40">
        <v>3</v>
      </c>
      <c r="C266" s="40">
        <v>11</v>
      </c>
      <c r="D266" s="40">
        <f t="shared" si="37"/>
        <v>0</v>
      </c>
      <c r="E266" s="40">
        <f t="shared" si="38"/>
        <v>0</v>
      </c>
      <c r="F266" s="40">
        <f t="shared" si="39"/>
        <v>0</v>
      </c>
      <c r="G266" s="40">
        <f t="shared" si="40"/>
        <v>0</v>
      </c>
      <c r="H266" s="40">
        <f t="shared" si="41"/>
        <v>0</v>
      </c>
      <c r="I266" s="40">
        <f t="shared" si="42"/>
        <v>0</v>
      </c>
      <c r="J266" s="40">
        <f t="shared" si="43"/>
        <v>0</v>
      </c>
      <c r="K266" s="40">
        <f t="shared" si="44"/>
        <v>0</v>
      </c>
      <c r="L266" s="40">
        <f t="shared" si="45"/>
        <v>0</v>
      </c>
      <c r="M266" s="40">
        <v>1</v>
      </c>
      <c r="N266" s="40">
        <v>0</v>
      </c>
      <c r="O266" s="40">
        <v>0</v>
      </c>
      <c r="P266" s="40">
        <v>0</v>
      </c>
      <c r="Q266" s="40">
        <v>0</v>
      </c>
      <c r="R266" s="40">
        <v>0</v>
      </c>
      <c r="S266" s="40">
        <v>0</v>
      </c>
      <c r="T266" s="40">
        <v>0</v>
      </c>
      <c r="U266" s="40">
        <v>1</v>
      </c>
    </row>
    <row r="267" spans="1:21">
      <c r="A267" s="40">
        <v>3</v>
      </c>
      <c r="B267" s="40">
        <v>4</v>
      </c>
      <c r="C267" s="40">
        <v>2</v>
      </c>
      <c r="D267" s="40">
        <f t="shared" si="37"/>
        <v>0</v>
      </c>
      <c r="E267" s="40">
        <f t="shared" si="38"/>
        <v>0</v>
      </c>
      <c r="F267" s="40">
        <f t="shared" si="39"/>
        <v>0</v>
      </c>
      <c r="G267" s="40">
        <f t="shared" si="40"/>
        <v>0</v>
      </c>
      <c r="H267" s="40">
        <f t="shared" si="41"/>
        <v>0</v>
      </c>
      <c r="I267" s="40">
        <f t="shared" si="42"/>
        <v>0</v>
      </c>
      <c r="J267" s="40">
        <f t="shared" si="43"/>
        <v>0</v>
      </c>
      <c r="K267" s="40">
        <f t="shared" si="44"/>
        <v>0</v>
      </c>
      <c r="L267" s="40">
        <f t="shared" si="45"/>
        <v>0</v>
      </c>
      <c r="M267" s="40">
        <v>1</v>
      </c>
      <c r="N267" s="40">
        <v>0.9642857142857143</v>
      </c>
      <c r="O267" s="40">
        <v>0.2857142857142857</v>
      </c>
      <c r="P267" s="40">
        <v>0</v>
      </c>
      <c r="Q267" s="40">
        <v>0</v>
      </c>
      <c r="R267" s="40">
        <v>0</v>
      </c>
      <c r="S267" s="40">
        <v>0</v>
      </c>
      <c r="T267" s="40">
        <v>0</v>
      </c>
      <c r="U267" s="40">
        <v>28</v>
      </c>
    </row>
    <row r="268" spans="1:21">
      <c r="A268" s="40">
        <v>3</v>
      </c>
      <c r="B268" s="40">
        <v>4</v>
      </c>
      <c r="C268" s="40">
        <v>3</v>
      </c>
      <c r="D268" s="40">
        <f t="shared" si="37"/>
        <v>0</v>
      </c>
      <c r="E268" s="40">
        <f t="shared" si="38"/>
        <v>0</v>
      </c>
      <c r="F268" s="40">
        <f t="shared" si="39"/>
        <v>0</v>
      </c>
      <c r="G268" s="40">
        <f t="shared" si="40"/>
        <v>0</v>
      </c>
      <c r="H268" s="40">
        <f t="shared" si="41"/>
        <v>0</v>
      </c>
      <c r="I268" s="40">
        <f t="shared" si="42"/>
        <v>0</v>
      </c>
      <c r="J268" s="40">
        <f t="shared" si="43"/>
        <v>0</v>
      </c>
      <c r="K268" s="40">
        <f t="shared" si="44"/>
        <v>0</v>
      </c>
      <c r="L268" s="40">
        <f t="shared" si="45"/>
        <v>0</v>
      </c>
      <c r="M268" s="40">
        <v>1</v>
      </c>
      <c r="N268" s="40">
        <v>0.99342105263157898</v>
      </c>
      <c r="O268" s="40">
        <v>0.55263157894736847</v>
      </c>
      <c r="P268" s="40">
        <v>0.15131578947368421</v>
      </c>
      <c r="Q268" s="40">
        <v>5.2631578947368418E-2</v>
      </c>
      <c r="R268" s="40">
        <v>1.9736842105263157E-2</v>
      </c>
      <c r="S268" s="40">
        <v>1.3157894736842105E-2</v>
      </c>
      <c r="T268" s="40">
        <v>6.5789473684210523E-3</v>
      </c>
      <c r="U268" s="40">
        <v>152</v>
      </c>
    </row>
    <row r="269" spans="1:21">
      <c r="A269" s="40">
        <v>3</v>
      </c>
      <c r="B269" s="40">
        <v>4</v>
      </c>
      <c r="C269" s="40">
        <v>4</v>
      </c>
      <c r="D269" s="40">
        <f t="shared" si="37"/>
        <v>0</v>
      </c>
      <c r="E269" s="40">
        <f t="shared" si="38"/>
        <v>0</v>
      </c>
      <c r="F269" s="40">
        <f t="shared" si="39"/>
        <v>0</v>
      </c>
      <c r="G269" s="40">
        <f t="shared" si="40"/>
        <v>0</v>
      </c>
      <c r="H269" s="40">
        <f t="shared" si="41"/>
        <v>0</v>
      </c>
      <c r="I269" s="40">
        <f t="shared" si="42"/>
        <v>0</v>
      </c>
      <c r="J269" s="40">
        <f t="shared" si="43"/>
        <v>0</v>
      </c>
      <c r="K269" s="40">
        <f t="shared" si="44"/>
        <v>0</v>
      </c>
      <c r="L269" s="40">
        <f t="shared" si="45"/>
        <v>0</v>
      </c>
      <c r="M269" s="40">
        <v>1</v>
      </c>
      <c r="N269" s="40">
        <v>0.99312714776632305</v>
      </c>
      <c r="O269" s="40">
        <v>0.63230240549828176</v>
      </c>
      <c r="P269" s="40">
        <v>0.24054982817869416</v>
      </c>
      <c r="Q269" s="40">
        <v>7.2164948453608241E-2</v>
      </c>
      <c r="R269" s="40">
        <v>2.4054982817869417E-2</v>
      </c>
      <c r="S269" s="40">
        <v>1.7182130584192441E-2</v>
      </c>
      <c r="T269" s="40">
        <v>1.0309278350515464E-2</v>
      </c>
      <c r="U269" s="40">
        <v>291</v>
      </c>
    </row>
    <row r="270" spans="1:21">
      <c r="A270" s="40">
        <v>3</v>
      </c>
      <c r="B270" s="40">
        <v>4</v>
      </c>
      <c r="C270" s="40">
        <v>5</v>
      </c>
      <c r="D270" s="40">
        <f t="shared" si="37"/>
        <v>0</v>
      </c>
      <c r="E270" s="40">
        <f t="shared" si="38"/>
        <v>0</v>
      </c>
      <c r="F270" s="40">
        <f t="shared" si="39"/>
        <v>0</v>
      </c>
      <c r="G270" s="40">
        <f t="shared" si="40"/>
        <v>0</v>
      </c>
      <c r="H270" s="40">
        <f t="shared" si="41"/>
        <v>0</v>
      </c>
      <c r="I270" s="40">
        <f t="shared" si="42"/>
        <v>0</v>
      </c>
      <c r="J270" s="40">
        <f t="shared" si="43"/>
        <v>0</v>
      </c>
      <c r="K270" s="40">
        <f t="shared" si="44"/>
        <v>0</v>
      </c>
      <c r="L270" s="40">
        <f t="shared" si="45"/>
        <v>0</v>
      </c>
      <c r="M270" s="40">
        <v>1</v>
      </c>
      <c r="N270" s="40">
        <v>0.99346405228758172</v>
      </c>
      <c r="O270" s="40">
        <v>0.69934640522875813</v>
      </c>
      <c r="P270" s="40">
        <v>0.35947712418300654</v>
      </c>
      <c r="Q270" s="40">
        <v>0.16339869281045752</v>
      </c>
      <c r="R270" s="40">
        <v>3.2679738562091505E-2</v>
      </c>
      <c r="S270" s="40">
        <v>1.3071895424836602E-2</v>
      </c>
      <c r="T270" s="40">
        <v>6.5359477124183009E-3</v>
      </c>
      <c r="U270" s="40">
        <v>153</v>
      </c>
    </row>
    <row r="271" spans="1:21">
      <c r="A271" s="40">
        <v>3</v>
      </c>
      <c r="B271" s="40">
        <v>4</v>
      </c>
      <c r="C271" s="40">
        <v>6</v>
      </c>
      <c r="D271" s="40">
        <f t="shared" si="37"/>
        <v>0</v>
      </c>
      <c r="E271" s="40">
        <f t="shared" si="38"/>
        <v>0</v>
      </c>
      <c r="F271" s="40">
        <f t="shared" si="39"/>
        <v>0</v>
      </c>
      <c r="G271" s="40">
        <f t="shared" si="40"/>
        <v>0</v>
      </c>
      <c r="H271" s="40">
        <f t="shared" si="41"/>
        <v>0</v>
      </c>
      <c r="I271" s="40">
        <f t="shared" si="42"/>
        <v>0</v>
      </c>
      <c r="J271" s="40">
        <f t="shared" si="43"/>
        <v>0</v>
      </c>
      <c r="K271" s="40">
        <f t="shared" si="44"/>
        <v>0</v>
      </c>
      <c r="L271" s="40">
        <f t="shared" si="45"/>
        <v>0</v>
      </c>
      <c r="M271" s="40">
        <v>1</v>
      </c>
      <c r="N271" s="40">
        <v>0.94339622641509435</v>
      </c>
      <c r="O271" s="40">
        <v>0.69811320754716977</v>
      </c>
      <c r="P271" s="40">
        <v>0.43396226415094341</v>
      </c>
      <c r="Q271" s="40">
        <v>0.16981132075471697</v>
      </c>
      <c r="R271" s="40">
        <v>7.5471698113207544E-2</v>
      </c>
      <c r="S271" s="40">
        <v>1.8867924528301886E-2</v>
      </c>
      <c r="T271" s="40">
        <v>1.8867924528301886E-2</v>
      </c>
      <c r="U271" s="40">
        <v>53</v>
      </c>
    </row>
    <row r="272" spans="1:21">
      <c r="A272" s="40">
        <v>3</v>
      </c>
      <c r="B272" s="40">
        <v>4</v>
      </c>
      <c r="C272" s="40">
        <v>7</v>
      </c>
      <c r="D272" s="40">
        <f t="shared" si="37"/>
        <v>0</v>
      </c>
      <c r="E272" s="40">
        <f t="shared" si="38"/>
        <v>0</v>
      </c>
      <c r="F272" s="40">
        <f t="shared" si="39"/>
        <v>0</v>
      </c>
      <c r="G272" s="40">
        <f t="shared" si="40"/>
        <v>0</v>
      </c>
      <c r="H272" s="40">
        <f t="shared" si="41"/>
        <v>0</v>
      </c>
      <c r="I272" s="40">
        <f t="shared" si="42"/>
        <v>0</v>
      </c>
      <c r="J272" s="40">
        <f t="shared" si="43"/>
        <v>0</v>
      </c>
      <c r="K272" s="40">
        <f t="shared" si="44"/>
        <v>0</v>
      </c>
      <c r="L272" s="40">
        <f t="shared" si="45"/>
        <v>0</v>
      </c>
      <c r="M272" s="40">
        <v>1</v>
      </c>
      <c r="N272" s="40">
        <v>0.93103448275862066</v>
      </c>
      <c r="O272" s="40">
        <v>0.82758620689655171</v>
      </c>
      <c r="P272" s="40">
        <v>0.51724137931034486</v>
      </c>
      <c r="Q272" s="40">
        <v>0.31034482758620691</v>
      </c>
      <c r="R272" s="40">
        <v>0.20689655172413793</v>
      </c>
      <c r="S272" s="40">
        <v>0.13793103448275862</v>
      </c>
      <c r="T272" s="40">
        <v>0.13793103448275862</v>
      </c>
      <c r="U272" s="40">
        <v>29</v>
      </c>
    </row>
    <row r="273" spans="1:21">
      <c r="A273" s="40">
        <v>3</v>
      </c>
      <c r="B273" s="40">
        <v>4</v>
      </c>
      <c r="C273" s="40">
        <v>8</v>
      </c>
      <c r="D273" s="40">
        <f t="shared" si="37"/>
        <v>0</v>
      </c>
      <c r="E273" s="40">
        <f t="shared" si="38"/>
        <v>0</v>
      </c>
      <c r="F273" s="40">
        <f t="shared" si="39"/>
        <v>0</v>
      </c>
      <c r="G273" s="40">
        <f t="shared" si="40"/>
        <v>0</v>
      </c>
      <c r="H273" s="40">
        <f t="shared" si="41"/>
        <v>0</v>
      </c>
      <c r="I273" s="40">
        <f t="shared" si="42"/>
        <v>0</v>
      </c>
      <c r="J273" s="40">
        <f t="shared" si="43"/>
        <v>0</v>
      </c>
      <c r="K273" s="40">
        <f t="shared" si="44"/>
        <v>0</v>
      </c>
      <c r="L273" s="40">
        <f t="shared" si="45"/>
        <v>0</v>
      </c>
      <c r="M273" s="40">
        <v>1</v>
      </c>
      <c r="N273" s="40">
        <v>1</v>
      </c>
      <c r="O273" s="40">
        <v>0.75</v>
      </c>
      <c r="P273" s="40">
        <v>0.375</v>
      </c>
      <c r="Q273" s="40">
        <v>0.125</v>
      </c>
      <c r="R273" s="40">
        <v>0</v>
      </c>
      <c r="S273" s="40">
        <v>0</v>
      </c>
      <c r="T273" s="40">
        <v>0</v>
      </c>
      <c r="U273" s="40">
        <v>8</v>
      </c>
    </row>
    <row r="274" spans="1:21">
      <c r="A274" s="40">
        <v>3</v>
      </c>
      <c r="B274" s="40">
        <v>4</v>
      </c>
      <c r="C274" s="40">
        <v>9</v>
      </c>
      <c r="D274" s="40">
        <f t="shared" si="37"/>
        <v>0</v>
      </c>
      <c r="E274" s="40">
        <f t="shared" si="38"/>
        <v>0</v>
      </c>
      <c r="F274" s="40">
        <f t="shared" si="39"/>
        <v>0</v>
      </c>
      <c r="G274" s="40">
        <f t="shared" si="40"/>
        <v>0</v>
      </c>
      <c r="H274" s="40">
        <f t="shared" si="41"/>
        <v>0</v>
      </c>
      <c r="I274" s="40">
        <f t="shared" si="42"/>
        <v>0</v>
      </c>
      <c r="J274" s="40">
        <f t="shared" si="43"/>
        <v>0</v>
      </c>
      <c r="K274" s="40">
        <f t="shared" si="44"/>
        <v>0</v>
      </c>
      <c r="L274" s="40">
        <f t="shared" si="45"/>
        <v>0</v>
      </c>
      <c r="M274" s="40">
        <v>1</v>
      </c>
      <c r="N274" s="40">
        <v>1</v>
      </c>
      <c r="O274" s="40">
        <v>1</v>
      </c>
      <c r="P274" s="40">
        <v>1</v>
      </c>
      <c r="Q274" s="40">
        <v>1</v>
      </c>
      <c r="R274" s="40">
        <v>1</v>
      </c>
      <c r="S274" s="40">
        <v>1</v>
      </c>
      <c r="T274" s="40">
        <v>1</v>
      </c>
      <c r="U274" s="40">
        <v>1</v>
      </c>
    </row>
    <row r="275" spans="1:21">
      <c r="A275" s="40">
        <v>3</v>
      </c>
      <c r="B275" s="40">
        <v>4</v>
      </c>
      <c r="C275" s="40">
        <v>10</v>
      </c>
      <c r="D275" s="40">
        <f t="shared" si="37"/>
        <v>0</v>
      </c>
      <c r="E275" s="40">
        <f t="shared" si="38"/>
        <v>0</v>
      </c>
      <c r="F275" s="40">
        <f t="shared" si="39"/>
        <v>0</v>
      </c>
      <c r="G275" s="40">
        <f t="shared" si="40"/>
        <v>0</v>
      </c>
      <c r="H275" s="40">
        <f t="shared" si="41"/>
        <v>0</v>
      </c>
      <c r="I275" s="40">
        <f t="shared" si="42"/>
        <v>0</v>
      </c>
      <c r="J275" s="40">
        <f t="shared" si="43"/>
        <v>0</v>
      </c>
      <c r="K275" s="40">
        <f t="shared" si="44"/>
        <v>0</v>
      </c>
      <c r="L275" s="40">
        <f t="shared" si="45"/>
        <v>0</v>
      </c>
      <c r="M275" s="40">
        <v>1</v>
      </c>
      <c r="N275" s="40">
        <v>1</v>
      </c>
      <c r="O275" s="40">
        <v>0</v>
      </c>
      <c r="P275" s="40">
        <v>0</v>
      </c>
      <c r="Q275" s="40">
        <v>0</v>
      </c>
      <c r="R275" s="40">
        <v>0</v>
      </c>
      <c r="S275" s="40">
        <v>0</v>
      </c>
      <c r="T275" s="40">
        <v>0</v>
      </c>
      <c r="U275" s="40">
        <v>1</v>
      </c>
    </row>
    <row r="276" spans="1:21">
      <c r="A276" s="40">
        <v>3</v>
      </c>
      <c r="B276" s="40">
        <v>5</v>
      </c>
      <c r="C276" s="40">
        <v>2</v>
      </c>
      <c r="D276" s="40">
        <f t="shared" si="37"/>
        <v>0</v>
      </c>
      <c r="E276" s="40">
        <f t="shared" si="38"/>
        <v>0</v>
      </c>
      <c r="F276" s="40">
        <f t="shared" si="39"/>
        <v>0</v>
      </c>
      <c r="G276" s="40">
        <f t="shared" si="40"/>
        <v>0</v>
      </c>
      <c r="H276" s="40">
        <f t="shared" si="41"/>
        <v>0</v>
      </c>
      <c r="I276" s="40">
        <f t="shared" si="42"/>
        <v>0</v>
      </c>
      <c r="J276" s="40">
        <f t="shared" si="43"/>
        <v>0</v>
      </c>
      <c r="K276" s="40">
        <f t="shared" si="44"/>
        <v>0</v>
      </c>
      <c r="L276" s="40">
        <f t="shared" si="45"/>
        <v>0</v>
      </c>
      <c r="M276" s="40">
        <v>1</v>
      </c>
      <c r="N276" s="40">
        <v>1</v>
      </c>
      <c r="O276" s="40">
        <v>0.8</v>
      </c>
      <c r="P276" s="40">
        <v>0</v>
      </c>
      <c r="Q276" s="40">
        <v>0</v>
      </c>
      <c r="R276" s="40">
        <v>0</v>
      </c>
      <c r="S276" s="40">
        <v>0</v>
      </c>
      <c r="T276" s="40">
        <v>0</v>
      </c>
      <c r="U276" s="40">
        <v>5</v>
      </c>
    </row>
    <row r="277" spans="1:21">
      <c r="A277" s="40">
        <v>3</v>
      </c>
      <c r="B277" s="40">
        <v>5</v>
      </c>
      <c r="C277" s="40">
        <v>3</v>
      </c>
      <c r="D277" s="40">
        <f t="shared" si="37"/>
        <v>0</v>
      </c>
      <c r="E277" s="40">
        <f t="shared" si="38"/>
        <v>0</v>
      </c>
      <c r="F277" s="40">
        <f t="shared" si="39"/>
        <v>0</v>
      </c>
      <c r="G277" s="40">
        <f t="shared" si="40"/>
        <v>0</v>
      </c>
      <c r="H277" s="40">
        <f t="shared" si="41"/>
        <v>0</v>
      </c>
      <c r="I277" s="40">
        <f t="shared" si="42"/>
        <v>0</v>
      </c>
      <c r="J277" s="40">
        <f t="shared" si="43"/>
        <v>0</v>
      </c>
      <c r="K277" s="40">
        <f t="shared" si="44"/>
        <v>0</v>
      </c>
      <c r="L277" s="40">
        <f t="shared" si="45"/>
        <v>0</v>
      </c>
      <c r="M277" s="40">
        <v>1</v>
      </c>
      <c r="N277" s="40">
        <v>1</v>
      </c>
      <c r="O277" s="40">
        <v>0.78666666666666663</v>
      </c>
      <c r="P277" s="40">
        <v>0.16</v>
      </c>
      <c r="Q277" s="40">
        <v>0.04</v>
      </c>
      <c r="R277" s="40">
        <v>0</v>
      </c>
      <c r="S277" s="40">
        <v>0</v>
      </c>
      <c r="T277" s="40">
        <v>0</v>
      </c>
      <c r="U277" s="40">
        <v>75</v>
      </c>
    </row>
    <row r="278" spans="1:21">
      <c r="A278" s="40">
        <v>3</v>
      </c>
      <c r="B278" s="40">
        <v>5</v>
      </c>
      <c r="C278" s="40">
        <v>4</v>
      </c>
      <c r="D278" s="40">
        <f t="shared" si="37"/>
        <v>0</v>
      </c>
      <c r="E278" s="40">
        <f t="shared" si="38"/>
        <v>0</v>
      </c>
      <c r="F278" s="40">
        <f t="shared" si="39"/>
        <v>0</v>
      </c>
      <c r="G278" s="40">
        <f t="shared" si="40"/>
        <v>0</v>
      </c>
      <c r="H278" s="40">
        <f t="shared" si="41"/>
        <v>0</v>
      </c>
      <c r="I278" s="40">
        <f t="shared" si="42"/>
        <v>0</v>
      </c>
      <c r="J278" s="40">
        <f t="shared" si="43"/>
        <v>0</v>
      </c>
      <c r="K278" s="40">
        <f t="shared" si="44"/>
        <v>0</v>
      </c>
      <c r="L278" s="40">
        <f t="shared" si="45"/>
        <v>0</v>
      </c>
      <c r="M278" s="40">
        <v>1</v>
      </c>
      <c r="N278" s="40">
        <v>1</v>
      </c>
      <c r="O278" s="40">
        <v>0.9045643153526971</v>
      </c>
      <c r="P278" s="40">
        <v>0.45643153526970953</v>
      </c>
      <c r="Q278" s="40">
        <v>0.12448132780082988</v>
      </c>
      <c r="R278" s="40">
        <v>2.9045643153526972E-2</v>
      </c>
      <c r="S278" s="40">
        <v>1.2448132780082987E-2</v>
      </c>
      <c r="T278" s="40">
        <v>0</v>
      </c>
      <c r="U278" s="40">
        <v>241</v>
      </c>
    </row>
    <row r="279" spans="1:21">
      <c r="A279" s="40">
        <v>3</v>
      </c>
      <c r="B279" s="40">
        <v>5</v>
      </c>
      <c r="C279" s="40">
        <v>5</v>
      </c>
      <c r="D279" s="40">
        <f t="shared" si="37"/>
        <v>0</v>
      </c>
      <c r="E279" s="40">
        <f t="shared" si="38"/>
        <v>0</v>
      </c>
      <c r="F279" s="40">
        <f t="shared" si="39"/>
        <v>0</v>
      </c>
      <c r="G279" s="40">
        <f t="shared" si="40"/>
        <v>0</v>
      </c>
      <c r="H279" s="40">
        <f t="shared" si="41"/>
        <v>0</v>
      </c>
      <c r="I279" s="40">
        <f t="shared" si="42"/>
        <v>0</v>
      </c>
      <c r="J279" s="40">
        <f t="shared" si="43"/>
        <v>0</v>
      </c>
      <c r="K279" s="40">
        <f t="shared" si="44"/>
        <v>0</v>
      </c>
      <c r="L279" s="40">
        <f t="shared" si="45"/>
        <v>0</v>
      </c>
      <c r="M279" s="40">
        <v>1</v>
      </c>
      <c r="N279" s="40">
        <v>0.99502487562189057</v>
      </c>
      <c r="O279" s="40">
        <v>0.87064676616915426</v>
      </c>
      <c r="P279" s="40">
        <v>0.4925373134328358</v>
      </c>
      <c r="Q279" s="40">
        <v>0.20895522388059701</v>
      </c>
      <c r="R279" s="40">
        <v>7.9601990049751242E-2</v>
      </c>
      <c r="S279" s="40">
        <v>1.4925373134328358E-2</v>
      </c>
      <c r="T279" s="40">
        <v>4.9751243781094526E-3</v>
      </c>
      <c r="U279" s="40">
        <v>201</v>
      </c>
    </row>
    <row r="280" spans="1:21">
      <c r="A280" s="40">
        <v>3</v>
      </c>
      <c r="B280" s="40">
        <v>5</v>
      </c>
      <c r="C280" s="40">
        <v>6</v>
      </c>
      <c r="D280" s="40">
        <f t="shared" si="37"/>
        <v>0</v>
      </c>
      <c r="E280" s="40">
        <f t="shared" si="38"/>
        <v>0</v>
      </c>
      <c r="F280" s="40">
        <f t="shared" si="39"/>
        <v>0</v>
      </c>
      <c r="G280" s="40">
        <f t="shared" si="40"/>
        <v>0</v>
      </c>
      <c r="H280" s="40">
        <f t="shared" si="41"/>
        <v>0</v>
      </c>
      <c r="I280" s="40">
        <f t="shared" si="42"/>
        <v>0</v>
      </c>
      <c r="J280" s="40">
        <f t="shared" si="43"/>
        <v>0</v>
      </c>
      <c r="K280" s="40">
        <f t="shared" si="44"/>
        <v>0</v>
      </c>
      <c r="L280" s="40">
        <f t="shared" si="45"/>
        <v>0</v>
      </c>
      <c r="M280" s="40">
        <v>1</v>
      </c>
      <c r="N280" s="40">
        <v>0.989247311827957</v>
      </c>
      <c r="O280" s="40">
        <v>0.88172043010752688</v>
      </c>
      <c r="P280" s="40">
        <v>0.62365591397849462</v>
      </c>
      <c r="Q280" s="40">
        <v>0.26881720430107525</v>
      </c>
      <c r="R280" s="40">
        <v>0.10752688172043011</v>
      </c>
      <c r="S280" s="40">
        <v>1.0752688172043012E-2</v>
      </c>
      <c r="T280" s="40">
        <v>0</v>
      </c>
      <c r="U280" s="40">
        <v>93</v>
      </c>
    </row>
    <row r="281" spans="1:21">
      <c r="A281" s="40">
        <v>3</v>
      </c>
      <c r="B281" s="40">
        <v>5</v>
      </c>
      <c r="C281" s="40">
        <v>7</v>
      </c>
      <c r="D281" s="40">
        <f t="shared" si="37"/>
        <v>0</v>
      </c>
      <c r="E281" s="40">
        <f t="shared" si="38"/>
        <v>0</v>
      </c>
      <c r="F281" s="40">
        <f t="shared" si="39"/>
        <v>0</v>
      </c>
      <c r="G281" s="40">
        <f t="shared" si="40"/>
        <v>0</v>
      </c>
      <c r="H281" s="40">
        <f t="shared" si="41"/>
        <v>0</v>
      </c>
      <c r="I281" s="40">
        <f t="shared" si="42"/>
        <v>0</v>
      </c>
      <c r="J281" s="40">
        <f t="shared" si="43"/>
        <v>0</v>
      </c>
      <c r="K281" s="40">
        <f t="shared" si="44"/>
        <v>0</v>
      </c>
      <c r="L281" s="40">
        <f t="shared" si="45"/>
        <v>0</v>
      </c>
      <c r="M281" s="40">
        <v>1</v>
      </c>
      <c r="N281" s="40">
        <v>0.98484848484848486</v>
      </c>
      <c r="O281" s="40">
        <v>0.83333333333333337</v>
      </c>
      <c r="P281" s="40">
        <v>0.60606060606060608</v>
      </c>
      <c r="Q281" s="40">
        <v>0.36363636363636365</v>
      </c>
      <c r="R281" s="40">
        <v>0.16666666666666666</v>
      </c>
      <c r="S281" s="40">
        <v>9.0909090909090912E-2</v>
      </c>
      <c r="T281" s="40">
        <v>4.5454545454545456E-2</v>
      </c>
      <c r="U281" s="40">
        <v>66</v>
      </c>
    </row>
    <row r="282" spans="1:21">
      <c r="A282" s="40">
        <v>3</v>
      </c>
      <c r="B282" s="40">
        <v>5</v>
      </c>
      <c r="C282" s="40">
        <v>8</v>
      </c>
      <c r="D282" s="40">
        <f t="shared" si="37"/>
        <v>0</v>
      </c>
      <c r="E282" s="40">
        <f t="shared" si="38"/>
        <v>0</v>
      </c>
      <c r="F282" s="40">
        <f t="shared" si="39"/>
        <v>0</v>
      </c>
      <c r="G282" s="40">
        <f t="shared" si="40"/>
        <v>0</v>
      </c>
      <c r="H282" s="40">
        <f t="shared" si="41"/>
        <v>0</v>
      </c>
      <c r="I282" s="40">
        <f t="shared" si="42"/>
        <v>0</v>
      </c>
      <c r="J282" s="40">
        <f t="shared" si="43"/>
        <v>0</v>
      </c>
      <c r="K282" s="40">
        <f t="shared" si="44"/>
        <v>0</v>
      </c>
      <c r="L282" s="40">
        <f t="shared" si="45"/>
        <v>0</v>
      </c>
      <c r="M282" s="40">
        <v>1</v>
      </c>
      <c r="N282" s="40">
        <v>1</v>
      </c>
      <c r="O282" s="40">
        <v>0.92307692307692313</v>
      </c>
      <c r="P282" s="40">
        <v>0.69230769230769229</v>
      </c>
      <c r="Q282" s="40">
        <v>0.30769230769230771</v>
      </c>
      <c r="R282" s="40">
        <v>0.15384615384615385</v>
      </c>
      <c r="S282" s="40">
        <v>7.6923076923076927E-2</v>
      </c>
      <c r="T282" s="40">
        <v>7.6923076923076927E-2</v>
      </c>
      <c r="U282" s="40">
        <v>13</v>
      </c>
    </row>
    <row r="283" spans="1:21">
      <c r="A283" s="40">
        <v>3</v>
      </c>
      <c r="B283" s="40">
        <v>5</v>
      </c>
      <c r="C283" s="40">
        <v>9</v>
      </c>
      <c r="D283" s="40">
        <f t="shared" si="37"/>
        <v>0</v>
      </c>
      <c r="E283" s="40">
        <f t="shared" si="38"/>
        <v>0</v>
      </c>
      <c r="F283" s="40">
        <f t="shared" si="39"/>
        <v>0</v>
      </c>
      <c r="G283" s="40">
        <f t="shared" si="40"/>
        <v>0</v>
      </c>
      <c r="H283" s="40">
        <f t="shared" si="41"/>
        <v>0</v>
      </c>
      <c r="I283" s="40">
        <f t="shared" si="42"/>
        <v>0</v>
      </c>
      <c r="J283" s="40">
        <f t="shared" si="43"/>
        <v>0</v>
      </c>
      <c r="K283" s="40">
        <f t="shared" si="44"/>
        <v>0</v>
      </c>
      <c r="L283" s="40">
        <f t="shared" si="45"/>
        <v>0</v>
      </c>
      <c r="M283" s="40">
        <v>1</v>
      </c>
      <c r="N283" s="40">
        <v>1</v>
      </c>
      <c r="O283" s="40">
        <v>1</v>
      </c>
      <c r="P283" s="40">
        <v>1</v>
      </c>
      <c r="Q283" s="40">
        <v>1</v>
      </c>
      <c r="R283" s="40">
        <v>0.25</v>
      </c>
      <c r="S283" s="40">
        <v>0.25</v>
      </c>
      <c r="T283" s="40">
        <v>0.25</v>
      </c>
      <c r="U283" s="40">
        <v>4</v>
      </c>
    </row>
    <row r="284" spans="1:21">
      <c r="A284" s="40">
        <v>3</v>
      </c>
      <c r="B284" s="40">
        <v>5</v>
      </c>
      <c r="C284" s="40">
        <v>10</v>
      </c>
      <c r="D284" s="40">
        <f t="shared" si="37"/>
        <v>0</v>
      </c>
      <c r="E284" s="40">
        <f t="shared" si="38"/>
        <v>0</v>
      </c>
      <c r="F284" s="40">
        <f t="shared" si="39"/>
        <v>0</v>
      </c>
      <c r="G284" s="40">
        <f t="shared" si="40"/>
        <v>0</v>
      </c>
      <c r="H284" s="40">
        <f t="shared" si="41"/>
        <v>0</v>
      </c>
      <c r="I284" s="40">
        <f t="shared" si="42"/>
        <v>0</v>
      </c>
      <c r="J284" s="40">
        <f t="shared" si="43"/>
        <v>0</v>
      </c>
      <c r="K284" s="40">
        <f t="shared" si="44"/>
        <v>0</v>
      </c>
      <c r="L284" s="40">
        <f t="shared" si="45"/>
        <v>0</v>
      </c>
      <c r="M284" s="40">
        <v>1</v>
      </c>
      <c r="N284" s="40">
        <v>1</v>
      </c>
      <c r="O284" s="40">
        <v>1</v>
      </c>
      <c r="P284" s="40">
        <v>1</v>
      </c>
      <c r="Q284" s="40">
        <v>1</v>
      </c>
      <c r="R284" s="40">
        <v>1</v>
      </c>
      <c r="S284" s="40">
        <v>0</v>
      </c>
      <c r="T284" s="40">
        <v>0</v>
      </c>
      <c r="U284" s="40">
        <v>1</v>
      </c>
    </row>
    <row r="285" spans="1:21">
      <c r="A285" s="40">
        <v>3</v>
      </c>
      <c r="B285" s="40">
        <v>5</v>
      </c>
      <c r="C285" s="40">
        <v>11</v>
      </c>
      <c r="D285" s="40">
        <f t="shared" si="37"/>
        <v>0</v>
      </c>
      <c r="E285" s="40">
        <f t="shared" si="38"/>
        <v>0</v>
      </c>
      <c r="F285" s="40">
        <f t="shared" si="39"/>
        <v>0</v>
      </c>
      <c r="G285" s="40">
        <f t="shared" si="40"/>
        <v>0</v>
      </c>
      <c r="H285" s="40">
        <f t="shared" si="41"/>
        <v>0</v>
      </c>
      <c r="I285" s="40">
        <f t="shared" si="42"/>
        <v>0</v>
      </c>
      <c r="J285" s="40">
        <f t="shared" si="43"/>
        <v>0</v>
      </c>
      <c r="K285" s="40">
        <f t="shared" si="44"/>
        <v>0</v>
      </c>
      <c r="L285" s="40">
        <f t="shared" si="45"/>
        <v>0</v>
      </c>
      <c r="M285" s="40">
        <v>1</v>
      </c>
      <c r="N285" s="40">
        <v>0.66666666666666663</v>
      </c>
      <c r="O285" s="40">
        <v>0.66666666666666663</v>
      </c>
      <c r="P285" s="40">
        <v>0.66666666666666663</v>
      </c>
      <c r="Q285" s="40">
        <v>0.66666666666666663</v>
      </c>
      <c r="R285" s="40">
        <v>0.33333333333333331</v>
      </c>
      <c r="S285" s="40">
        <v>0.33333333333333331</v>
      </c>
      <c r="T285" s="40">
        <v>0.33333333333333331</v>
      </c>
      <c r="U285" s="40">
        <v>3</v>
      </c>
    </row>
    <row r="286" spans="1:21">
      <c r="A286" s="40">
        <v>3</v>
      </c>
      <c r="B286" s="40">
        <v>6</v>
      </c>
      <c r="C286" s="40">
        <v>2</v>
      </c>
      <c r="D286" s="40">
        <f t="shared" si="37"/>
        <v>0</v>
      </c>
      <c r="E286" s="40">
        <f t="shared" si="38"/>
        <v>0</v>
      </c>
      <c r="F286" s="40">
        <f t="shared" si="39"/>
        <v>0</v>
      </c>
      <c r="G286" s="40">
        <f t="shared" si="40"/>
        <v>0</v>
      </c>
      <c r="H286" s="40">
        <f t="shared" si="41"/>
        <v>0</v>
      </c>
      <c r="I286" s="40">
        <f t="shared" si="42"/>
        <v>0</v>
      </c>
      <c r="J286" s="40">
        <f t="shared" si="43"/>
        <v>0</v>
      </c>
      <c r="K286" s="40">
        <f t="shared" si="44"/>
        <v>0</v>
      </c>
      <c r="L286" s="40">
        <f t="shared" si="45"/>
        <v>0</v>
      </c>
      <c r="M286" s="40">
        <v>1</v>
      </c>
      <c r="N286" s="40">
        <v>1</v>
      </c>
      <c r="O286" s="40">
        <v>1</v>
      </c>
      <c r="P286" s="40">
        <v>0</v>
      </c>
      <c r="Q286" s="40">
        <v>0</v>
      </c>
      <c r="R286" s="40">
        <v>0</v>
      </c>
      <c r="S286" s="40">
        <v>0</v>
      </c>
      <c r="T286" s="40">
        <v>0</v>
      </c>
      <c r="U286" s="40">
        <v>1</v>
      </c>
    </row>
    <row r="287" spans="1:21">
      <c r="A287" s="40">
        <v>3</v>
      </c>
      <c r="B287" s="40">
        <v>6</v>
      </c>
      <c r="C287" s="40">
        <v>3</v>
      </c>
      <c r="D287" s="40">
        <f t="shared" si="37"/>
        <v>0</v>
      </c>
      <c r="E287" s="40">
        <f t="shared" si="38"/>
        <v>0</v>
      </c>
      <c r="F287" s="40">
        <f t="shared" si="39"/>
        <v>0</v>
      </c>
      <c r="G287" s="40">
        <f t="shared" si="40"/>
        <v>0</v>
      </c>
      <c r="H287" s="40">
        <f t="shared" si="41"/>
        <v>0</v>
      </c>
      <c r="I287" s="40">
        <f t="shared" si="42"/>
        <v>0</v>
      </c>
      <c r="J287" s="40">
        <f t="shared" si="43"/>
        <v>0</v>
      </c>
      <c r="K287" s="40">
        <f t="shared" si="44"/>
        <v>0</v>
      </c>
      <c r="L287" s="40">
        <f t="shared" si="45"/>
        <v>0</v>
      </c>
      <c r="M287" s="40">
        <v>1</v>
      </c>
      <c r="N287" s="40">
        <v>1</v>
      </c>
      <c r="O287" s="40">
        <v>1</v>
      </c>
      <c r="P287" s="40">
        <v>0.5714285714285714</v>
      </c>
      <c r="Q287" s="40">
        <v>0.25</v>
      </c>
      <c r="R287" s="40">
        <v>7.1428571428571425E-2</v>
      </c>
      <c r="S287" s="40">
        <v>0</v>
      </c>
      <c r="T287" s="40">
        <v>0</v>
      </c>
      <c r="U287" s="40">
        <v>28</v>
      </c>
    </row>
    <row r="288" spans="1:21">
      <c r="A288" s="40">
        <v>3</v>
      </c>
      <c r="B288" s="40">
        <v>6</v>
      </c>
      <c r="C288" s="40">
        <v>4</v>
      </c>
      <c r="D288" s="40">
        <f t="shared" si="37"/>
        <v>0</v>
      </c>
      <c r="E288" s="40">
        <f t="shared" si="38"/>
        <v>0</v>
      </c>
      <c r="F288" s="40">
        <f t="shared" si="39"/>
        <v>0</v>
      </c>
      <c r="G288" s="40">
        <f t="shared" si="40"/>
        <v>0</v>
      </c>
      <c r="H288" s="40">
        <f t="shared" si="41"/>
        <v>0</v>
      </c>
      <c r="I288" s="40">
        <f t="shared" si="42"/>
        <v>0</v>
      </c>
      <c r="J288" s="40">
        <f t="shared" si="43"/>
        <v>0</v>
      </c>
      <c r="K288" s="40">
        <f t="shared" si="44"/>
        <v>0</v>
      </c>
      <c r="L288" s="40">
        <f t="shared" si="45"/>
        <v>0</v>
      </c>
      <c r="M288" s="40">
        <v>1</v>
      </c>
      <c r="N288" s="40">
        <v>1</v>
      </c>
      <c r="O288" s="40">
        <v>0.97350993377483441</v>
      </c>
      <c r="P288" s="40">
        <v>0.6556291390728477</v>
      </c>
      <c r="Q288" s="40">
        <v>0.19205298013245034</v>
      </c>
      <c r="R288" s="40">
        <v>4.6357615894039736E-2</v>
      </c>
      <c r="S288" s="40">
        <v>1.3245033112582781E-2</v>
      </c>
      <c r="T288" s="40">
        <v>6.6225165562913907E-3</v>
      </c>
      <c r="U288" s="40">
        <v>151</v>
      </c>
    </row>
    <row r="289" spans="1:21">
      <c r="A289" s="40">
        <v>3</v>
      </c>
      <c r="B289" s="40">
        <v>6</v>
      </c>
      <c r="C289" s="40">
        <v>5</v>
      </c>
      <c r="D289" s="40">
        <f t="shared" si="37"/>
        <v>0</v>
      </c>
      <c r="E289" s="40">
        <f t="shared" si="38"/>
        <v>0</v>
      </c>
      <c r="F289" s="40">
        <f t="shared" si="39"/>
        <v>0</v>
      </c>
      <c r="G289" s="40">
        <f t="shared" si="40"/>
        <v>0</v>
      </c>
      <c r="H289" s="40">
        <f t="shared" si="41"/>
        <v>0</v>
      </c>
      <c r="I289" s="40">
        <f t="shared" si="42"/>
        <v>0</v>
      </c>
      <c r="J289" s="40">
        <f t="shared" si="43"/>
        <v>0</v>
      </c>
      <c r="K289" s="40">
        <f t="shared" si="44"/>
        <v>0</v>
      </c>
      <c r="L289" s="40">
        <f t="shared" si="45"/>
        <v>0</v>
      </c>
      <c r="M289" s="40">
        <v>1</v>
      </c>
      <c r="N289" s="40">
        <v>1</v>
      </c>
      <c r="O289" s="40">
        <v>0.97633136094674555</v>
      </c>
      <c r="P289" s="40">
        <v>0.75147928994082835</v>
      </c>
      <c r="Q289" s="40">
        <v>0.31952662721893493</v>
      </c>
      <c r="R289" s="40">
        <v>0.14792899408284024</v>
      </c>
      <c r="S289" s="40">
        <v>5.3254437869822487E-2</v>
      </c>
      <c r="T289" s="40">
        <v>2.9585798816568046E-2</v>
      </c>
      <c r="U289" s="40">
        <v>169</v>
      </c>
    </row>
    <row r="290" spans="1:21">
      <c r="A290" s="40">
        <v>3</v>
      </c>
      <c r="B290" s="40">
        <v>6</v>
      </c>
      <c r="C290" s="40">
        <v>6</v>
      </c>
      <c r="D290" s="40">
        <f t="shared" si="37"/>
        <v>0</v>
      </c>
      <c r="E290" s="40">
        <f t="shared" si="38"/>
        <v>0</v>
      </c>
      <c r="F290" s="40">
        <f t="shared" si="39"/>
        <v>0</v>
      </c>
      <c r="G290" s="40">
        <f t="shared" si="40"/>
        <v>0</v>
      </c>
      <c r="H290" s="40">
        <f t="shared" si="41"/>
        <v>0</v>
      </c>
      <c r="I290" s="40">
        <f t="shared" si="42"/>
        <v>0</v>
      </c>
      <c r="J290" s="40">
        <f t="shared" si="43"/>
        <v>0</v>
      </c>
      <c r="K290" s="40">
        <f t="shared" si="44"/>
        <v>0</v>
      </c>
      <c r="L290" s="40">
        <f t="shared" si="45"/>
        <v>0</v>
      </c>
      <c r="M290" s="40">
        <v>1</v>
      </c>
      <c r="N290" s="40">
        <v>0.99</v>
      </c>
      <c r="O290" s="40">
        <v>0.96</v>
      </c>
      <c r="P290" s="40">
        <v>0.71</v>
      </c>
      <c r="Q290" s="40">
        <v>0.38</v>
      </c>
      <c r="R290" s="40">
        <v>0.17</v>
      </c>
      <c r="S290" s="40">
        <v>7.0000000000000007E-2</v>
      </c>
      <c r="T290" s="40">
        <v>0.05</v>
      </c>
      <c r="U290" s="40">
        <v>100</v>
      </c>
    </row>
    <row r="291" spans="1:21">
      <c r="A291" s="40">
        <v>3</v>
      </c>
      <c r="B291" s="40">
        <v>6</v>
      </c>
      <c r="C291" s="40">
        <v>7</v>
      </c>
      <c r="D291" s="40">
        <f t="shared" si="37"/>
        <v>0</v>
      </c>
      <c r="E291" s="40">
        <f t="shared" si="38"/>
        <v>0</v>
      </c>
      <c r="F291" s="40">
        <f t="shared" si="39"/>
        <v>0</v>
      </c>
      <c r="G291" s="40">
        <f t="shared" si="40"/>
        <v>0</v>
      </c>
      <c r="H291" s="40">
        <f t="shared" si="41"/>
        <v>0</v>
      </c>
      <c r="I291" s="40">
        <f t="shared" si="42"/>
        <v>0</v>
      </c>
      <c r="J291" s="40">
        <f t="shared" si="43"/>
        <v>0</v>
      </c>
      <c r="K291" s="40">
        <f t="shared" si="44"/>
        <v>0</v>
      </c>
      <c r="L291" s="40">
        <f t="shared" si="45"/>
        <v>0</v>
      </c>
      <c r="M291" s="40">
        <v>1</v>
      </c>
      <c r="N291" s="40">
        <v>1</v>
      </c>
      <c r="O291" s="40">
        <v>0.94318181818181823</v>
      </c>
      <c r="P291" s="40">
        <v>0.86363636363636365</v>
      </c>
      <c r="Q291" s="40">
        <v>0.59090909090909094</v>
      </c>
      <c r="R291" s="40">
        <v>0.39772727272727271</v>
      </c>
      <c r="S291" s="40">
        <v>0.21590909090909091</v>
      </c>
      <c r="T291" s="40">
        <v>0.17045454545454544</v>
      </c>
      <c r="U291" s="40">
        <v>88</v>
      </c>
    </row>
    <row r="292" spans="1:21">
      <c r="A292" s="40">
        <v>3</v>
      </c>
      <c r="B292" s="40">
        <v>6</v>
      </c>
      <c r="C292" s="40">
        <v>8</v>
      </c>
      <c r="D292" s="40">
        <f t="shared" si="37"/>
        <v>0</v>
      </c>
      <c r="E292" s="40">
        <f t="shared" si="38"/>
        <v>0</v>
      </c>
      <c r="F292" s="40">
        <f t="shared" si="39"/>
        <v>0</v>
      </c>
      <c r="G292" s="40">
        <f t="shared" si="40"/>
        <v>0</v>
      </c>
      <c r="H292" s="40">
        <f t="shared" si="41"/>
        <v>0</v>
      </c>
      <c r="I292" s="40">
        <f t="shared" si="42"/>
        <v>0</v>
      </c>
      <c r="J292" s="40">
        <f t="shared" si="43"/>
        <v>0</v>
      </c>
      <c r="K292" s="40">
        <f t="shared" si="44"/>
        <v>0</v>
      </c>
      <c r="L292" s="40">
        <f t="shared" si="45"/>
        <v>0</v>
      </c>
      <c r="M292" s="40">
        <v>1</v>
      </c>
      <c r="N292" s="40">
        <v>1</v>
      </c>
      <c r="O292" s="40">
        <v>0.90476190476190477</v>
      </c>
      <c r="P292" s="40">
        <v>0.80952380952380953</v>
      </c>
      <c r="Q292" s="40">
        <v>0.5714285714285714</v>
      </c>
      <c r="R292" s="40">
        <v>0.19047619047619047</v>
      </c>
      <c r="S292" s="40">
        <v>0.19047619047619047</v>
      </c>
      <c r="T292" s="40">
        <v>0.14285714285714285</v>
      </c>
      <c r="U292" s="40">
        <v>21</v>
      </c>
    </row>
    <row r="293" spans="1:21">
      <c r="A293" s="40">
        <v>3</v>
      </c>
      <c r="B293" s="40">
        <v>6</v>
      </c>
      <c r="C293" s="40">
        <v>9</v>
      </c>
      <c r="D293" s="40">
        <f t="shared" si="37"/>
        <v>0</v>
      </c>
      <c r="E293" s="40">
        <f t="shared" si="38"/>
        <v>0</v>
      </c>
      <c r="F293" s="40">
        <f t="shared" si="39"/>
        <v>0</v>
      </c>
      <c r="G293" s="40">
        <f t="shared" si="40"/>
        <v>0</v>
      </c>
      <c r="H293" s="40">
        <f t="shared" si="41"/>
        <v>0</v>
      </c>
      <c r="I293" s="40">
        <f t="shared" si="42"/>
        <v>0</v>
      </c>
      <c r="J293" s="40">
        <f t="shared" si="43"/>
        <v>0</v>
      </c>
      <c r="K293" s="40">
        <f t="shared" si="44"/>
        <v>0</v>
      </c>
      <c r="L293" s="40">
        <f t="shared" si="45"/>
        <v>0</v>
      </c>
      <c r="M293" s="40">
        <v>1</v>
      </c>
      <c r="N293" s="40">
        <v>1</v>
      </c>
      <c r="O293" s="40">
        <v>1</v>
      </c>
      <c r="P293" s="40">
        <v>0.90909090909090906</v>
      </c>
      <c r="Q293" s="40">
        <v>0.63636363636363635</v>
      </c>
      <c r="R293" s="40">
        <v>0.27272727272727271</v>
      </c>
      <c r="S293" s="40">
        <v>0.27272727272727271</v>
      </c>
      <c r="T293" s="40">
        <v>0.18181818181818182</v>
      </c>
      <c r="U293" s="40">
        <v>11</v>
      </c>
    </row>
    <row r="294" spans="1:21">
      <c r="A294" s="40">
        <v>3</v>
      </c>
      <c r="B294" s="40">
        <v>6</v>
      </c>
      <c r="C294" s="40">
        <v>10</v>
      </c>
      <c r="D294" s="40">
        <f t="shared" si="37"/>
        <v>0</v>
      </c>
      <c r="E294" s="40">
        <f t="shared" si="38"/>
        <v>0</v>
      </c>
      <c r="F294" s="40">
        <f t="shared" si="39"/>
        <v>0</v>
      </c>
      <c r="G294" s="40">
        <f t="shared" si="40"/>
        <v>0</v>
      </c>
      <c r="H294" s="40">
        <f t="shared" si="41"/>
        <v>0</v>
      </c>
      <c r="I294" s="40">
        <f t="shared" si="42"/>
        <v>0</v>
      </c>
      <c r="J294" s="40">
        <f t="shared" si="43"/>
        <v>0</v>
      </c>
      <c r="K294" s="40">
        <f t="shared" si="44"/>
        <v>0</v>
      </c>
      <c r="L294" s="40">
        <f t="shared" si="45"/>
        <v>0</v>
      </c>
      <c r="M294" s="40">
        <v>1</v>
      </c>
      <c r="N294" s="40">
        <v>1</v>
      </c>
      <c r="O294" s="40">
        <v>1</v>
      </c>
      <c r="P294" s="40">
        <v>1</v>
      </c>
      <c r="Q294" s="40">
        <v>1</v>
      </c>
      <c r="R294" s="40">
        <v>1</v>
      </c>
      <c r="S294" s="40">
        <v>1</v>
      </c>
      <c r="T294" s="40">
        <v>1</v>
      </c>
      <c r="U294" s="40">
        <v>1</v>
      </c>
    </row>
    <row r="295" spans="1:21">
      <c r="A295" s="40">
        <v>3</v>
      </c>
      <c r="B295" s="40">
        <v>6</v>
      </c>
      <c r="C295" s="40">
        <v>12</v>
      </c>
      <c r="D295" s="40">
        <f t="shared" si="37"/>
        <v>0</v>
      </c>
      <c r="E295" s="40">
        <f t="shared" si="38"/>
        <v>0</v>
      </c>
      <c r="F295" s="40">
        <f t="shared" si="39"/>
        <v>0</v>
      </c>
      <c r="G295" s="40">
        <f t="shared" si="40"/>
        <v>0</v>
      </c>
      <c r="H295" s="40">
        <f t="shared" si="41"/>
        <v>0</v>
      </c>
      <c r="I295" s="40">
        <f t="shared" si="42"/>
        <v>0</v>
      </c>
      <c r="J295" s="40">
        <f t="shared" si="43"/>
        <v>0</v>
      </c>
      <c r="K295" s="40">
        <f t="shared" si="44"/>
        <v>0</v>
      </c>
      <c r="L295" s="40">
        <f t="shared" si="45"/>
        <v>0</v>
      </c>
      <c r="M295" s="40">
        <v>1</v>
      </c>
      <c r="N295" s="40">
        <v>1</v>
      </c>
      <c r="O295" s="40">
        <v>1</v>
      </c>
      <c r="P295" s="40">
        <v>1</v>
      </c>
      <c r="Q295" s="40">
        <v>1</v>
      </c>
      <c r="R295" s="40">
        <v>1</v>
      </c>
      <c r="S295" s="40">
        <v>1</v>
      </c>
      <c r="T295" s="40">
        <v>1</v>
      </c>
      <c r="U295" s="40">
        <v>1</v>
      </c>
    </row>
    <row r="296" spans="1:21">
      <c r="A296" s="40">
        <v>3</v>
      </c>
      <c r="B296" s="40">
        <v>7</v>
      </c>
      <c r="C296" s="40">
        <v>3</v>
      </c>
      <c r="D296" s="40">
        <f t="shared" si="37"/>
        <v>0</v>
      </c>
      <c r="E296" s="40">
        <f t="shared" si="38"/>
        <v>0</v>
      </c>
      <c r="F296" s="40">
        <f t="shared" si="39"/>
        <v>0</v>
      </c>
      <c r="G296" s="40">
        <f t="shared" si="40"/>
        <v>0</v>
      </c>
      <c r="H296" s="40">
        <f t="shared" si="41"/>
        <v>0</v>
      </c>
      <c r="I296" s="40">
        <f t="shared" si="42"/>
        <v>0</v>
      </c>
      <c r="J296" s="40">
        <f t="shared" si="43"/>
        <v>0</v>
      </c>
      <c r="K296" s="40">
        <f t="shared" si="44"/>
        <v>0</v>
      </c>
      <c r="L296" s="40">
        <f t="shared" si="45"/>
        <v>0</v>
      </c>
      <c r="M296" s="40">
        <v>1</v>
      </c>
      <c r="N296" s="40">
        <v>1</v>
      </c>
      <c r="O296" s="40">
        <v>1</v>
      </c>
      <c r="P296" s="40">
        <v>0.75</v>
      </c>
      <c r="Q296" s="40">
        <v>0.3125</v>
      </c>
      <c r="R296" s="40">
        <v>0.125</v>
      </c>
      <c r="S296" s="40">
        <v>0</v>
      </c>
      <c r="T296" s="40">
        <v>0</v>
      </c>
      <c r="U296" s="40">
        <v>16</v>
      </c>
    </row>
    <row r="297" spans="1:21">
      <c r="A297" s="40">
        <v>3</v>
      </c>
      <c r="B297" s="40">
        <v>7</v>
      </c>
      <c r="C297" s="40">
        <v>4</v>
      </c>
      <c r="D297" s="40">
        <f t="shared" si="37"/>
        <v>0</v>
      </c>
      <c r="E297" s="40">
        <f t="shared" si="38"/>
        <v>0</v>
      </c>
      <c r="F297" s="40">
        <f t="shared" si="39"/>
        <v>0</v>
      </c>
      <c r="G297" s="40">
        <f t="shared" si="40"/>
        <v>0</v>
      </c>
      <c r="H297" s="40">
        <f t="shared" si="41"/>
        <v>0</v>
      </c>
      <c r="I297" s="40">
        <f t="shared" si="42"/>
        <v>0</v>
      </c>
      <c r="J297" s="40">
        <f t="shared" si="43"/>
        <v>0</v>
      </c>
      <c r="K297" s="40">
        <f t="shared" si="44"/>
        <v>0</v>
      </c>
      <c r="L297" s="40">
        <f t="shared" si="45"/>
        <v>0</v>
      </c>
      <c r="M297" s="40">
        <v>1</v>
      </c>
      <c r="N297" s="40">
        <v>1</v>
      </c>
      <c r="O297" s="40">
        <v>1</v>
      </c>
      <c r="P297" s="40">
        <v>0.92405063291139244</v>
      </c>
      <c r="Q297" s="40">
        <v>0.35443037974683544</v>
      </c>
      <c r="R297" s="40">
        <v>0.13924050632911392</v>
      </c>
      <c r="S297" s="40">
        <v>3.7974683544303799E-2</v>
      </c>
      <c r="T297" s="40">
        <v>2.5316455696202531E-2</v>
      </c>
      <c r="U297" s="40">
        <v>79</v>
      </c>
    </row>
    <row r="298" spans="1:21">
      <c r="A298" s="40">
        <v>3</v>
      </c>
      <c r="B298" s="40">
        <v>7</v>
      </c>
      <c r="C298" s="40">
        <v>5</v>
      </c>
      <c r="D298" s="40">
        <f t="shared" si="37"/>
        <v>0</v>
      </c>
      <c r="E298" s="40">
        <f t="shared" si="38"/>
        <v>0</v>
      </c>
      <c r="F298" s="40">
        <f t="shared" si="39"/>
        <v>0</v>
      </c>
      <c r="G298" s="40">
        <f t="shared" si="40"/>
        <v>0</v>
      </c>
      <c r="H298" s="40">
        <f t="shared" si="41"/>
        <v>0</v>
      </c>
      <c r="I298" s="40">
        <f t="shared" si="42"/>
        <v>0</v>
      </c>
      <c r="J298" s="40">
        <f t="shared" si="43"/>
        <v>0</v>
      </c>
      <c r="K298" s="40">
        <f t="shared" si="44"/>
        <v>0</v>
      </c>
      <c r="L298" s="40">
        <f t="shared" si="45"/>
        <v>0</v>
      </c>
      <c r="M298" s="40">
        <v>1</v>
      </c>
      <c r="N298" s="40">
        <v>1</v>
      </c>
      <c r="O298" s="40">
        <v>1</v>
      </c>
      <c r="P298" s="40">
        <v>0.8970588235294118</v>
      </c>
      <c r="Q298" s="40">
        <v>0.48529411764705882</v>
      </c>
      <c r="R298" s="40">
        <v>0.20588235294117646</v>
      </c>
      <c r="S298" s="40">
        <v>8.0882352941176475E-2</v>
      </c>
      <c r="T298" s="40">
        <v>6.6176470588235295E-2</v>
      </c>
      <c r="U298" s="40">
        <v>136</v>
      </c>
    </row>
    <row r="299" spans="1:21">
      <c r="A299" s="40">
        <v>3</v>
      </c>
      <c r="B299" s="40">
        <v>7</v>
      </c>
      <c r="C299" s="40">
        <v>6</v>
      </c>
      <c r="D299" s="40">
        <f t="shared" si="37"/>
        <v>0</v>
      </c>
      <c r="E299" s="40">
        <f t="shared" si="38"/>
        <v>0</v>
      </c>
      <c r="F299" s="40">
        <f t="shared" si="39"/>
        <v>0</v>
      </c>
      <c r="G299" s="40">
        <f t="shared" si="40"/>
        <v>0</v>
      </c>
      <c r="H299" s="40">
        <f t="shared" si="41"/>
        <v>0</v>
      </c>
      <c r="I299" s="40">
        <f t="shared" si="42"/>
        <v>0</v>
      </c>
      <c r="J299" s="40">
        <f t="shared" si="43"/>
        <v>0</v>
      </c>
      <c r="K299" s="40">
        <f t="shared" si="44"/>
        <v>0</v>
      </c>
      <c r="L299" s="40">
        <f t="shared" si="45"/>
        <v>0</v>
      </c>
      <c r="M299" s="40">
        <v>1</v>
      </c>
      <c r="N299" s="40">
        <v>1</v>
      </c>
      <c r="O299" s="40">
        <v>0.98245614035087714</v>
      </c>
      <c r="P299" s="40">
        <v>0.8771929824561403</v>
      </c>
      <c r="Q299" s="40">
        <v>0.57017543859649122</v>
      </c>
      <c r="R299" s="40">
        <v>0.27192982456140352</v>
      </c>
      <c r="S299" s="40">
        <v>0.14035087719298245</v>
      </c>
      <c r="T299" s="40">
        <v>9.6491228070175433E-2</v>
      </c>
      <c r="U299" s="40">
        <v>114</v>
      </c>
    </row>
    <row r="300" spans="1:21">
      <c r="A300" s="40">
        <v>3</v>
      </c>
      <c r="B300" s="40">
        <v>7</v>
      </c>
      <c r="C300" s="40">
        <v>7</v>
      </c>
      <c r="D300" s="40">
        <f t="shared" si="37"/>
        <v>0</v>
      </c>
      <c r="E300" s="40">
        <f t="shared" si="38"/>
        <v>0</v>
      </c>
      <c r="F300" s="40">
        <f t="shared" si="39"/>
        <v>0</v>
      </c>
      <c r="G300" s="40">
        <f t="shared" si="40"/>
        <v>0</v>
      </c>
      <c r="H300" s="40">
        <f t="shared" si="41"/>
        <v>0</v>
      </c>
      <c r="I300" s="40">
        <f t="shared" si="42"/>
        <v>0</v>
      </c>
      <c r="J300" s="40">
        <f t="shared" si="43"/>
        <v>0</v>
      </c>
      <c r="K300" s="40">
        <f t="shared" si="44"/>
        <v>0</v>
      </c>
      <c r="L300" s="40">
        <f t="shared" si="45"/>
        <v>0</v>
      </c>
      <c r="M300" s="40">
        <v>1</v>
      </c>
      <c r="N300" s="40">
        <v>1</v>
      </c>
      <c r="O300" s="40">
        <v>0.99019607843137258</v>
      </c>
      <c r="P300" s="40">
        <v>0.92156862745098034</v>
      </c>
      <c r="Q300" s="40">
        <v>0.74509803921568629</v>
      </c>
      <c r="R300" s="40">
        <v>0.43137254901960786</v>
      </c>
      <c r="S300" s="40">
        <v>0.15686274509803921</v>
      </c>
      <c r="T300" s="40">
        <v>9.8039215686274508E-2</v>
      </c>
      <c r="U300" s="40">
        <v>102</v>
      </c>
    </row>
    <row r="301" spans="1:21">
      <c r="A301" s="40">
        <v>3</v>
      </c>
      <c r="B301" s="40">
        <v>7</v>
      </c>
      <c r="C301" s="40">
        <v>8</v>
      </c>
      <c r="D301" s="40">
        <f t="shared" si="37"/>
        <v>0</v>
      </c>
      <c r="E301" s="40">
        <f t="shared" si="38"/>
        <v>0</v>
      </c>
      <c r="F301" s="40">
        <f t="shared" si="39"/>
        <v>0</v>
      </c>
      <c r="G301" s="40">
        <f t="shared" si="40"/>
        <v>0</v>
      </c>
      <c r="H301" s="40">
        <f t="shared" si="41"/>
        <v>0</v>
      </c>
      <c r="I301" s="40">
        <f t="shared" si="42"/>
        <v>0</v>
      </c>
      <c r="J301" s="40">
        <f t="shared" si="43"/>
        <v>0</v>
      </c>
      <c r="K301" s="40">
        <f t="shared" si="44"/>
        <v>0</v>
      </c>
      <c r="L301" s="40">
        <f t="shared" si="45"/>
        <v>0</v>
      </c>
      <c r="M301" s="40">
        <v>1</v>
      </c>
      <c r="N301" s="40">
        <v>1</v>
      </c>
      <c r="O301" s="40">
        <v>1</v>
      </c>
      <c r="P301" s="40">
        <v>0.89743589743589747</v>
      </c>
      <c r="Q301" s="40">
        <v>0.5641025641025641</v>
      </c>
      <c r="R301" s="40">
        <v>0.33333333333333331</v>
      </c>
      <c r="S301" s="40">
        <v>0.15384615384615385</v>
      </c>
      <c r="T301" s="40">
        <v>0.10256410256410256</v>
      </c>
      <c r="U301" s="40">
        <v>39</v>
      </c>
    </row>
    <row r="302" spans="1:21">
      <c r="A302" s="40">
        <v>3</v>
      </c>
      <c r="B302" s="40">
        <v>7</v>
      </c>
      <c r="C302" s="40">
        <v>9</v>
      </c>
      <c r="D302" s="40">
        <f t="shared" si="37"/>
        <v>0</v>
      </c>
      <c r="E302" s="40">
        <f t="shared" si="38"/>
        <v>0</v>
      </c>
      <c r="F302" s="40">
        <f t="shared" si="39"/>
        <v>0</v>
      </c>
      <c r="G302" s="40">
        <f t="shared" si="40"/>
        <v>0</v>
      </c>
      <c r="H302" s="40">
        <f t="shared" si="41"/>
        <v>0</v>
      </c>
      <c r="I302" s="40">
        <f t="shared" si="42"/>
        <v>0</v>
      </c>
      <c r="J302" s="40">
        <f t="shared" si="43"/>
        <v>0</v>
      </c>
      <c r="K302" s="40">
        <f t="shared" si="44"/>
        <v>0</v>
      </c>
      <c r="L302" s="40">
        <f t="shared" si="45"/>
        <v>0</v>
      </c>
      <c r="M302" s="40">
        <v>1</v>
      </c>
      <c r="N302" s="40">
        <v>1</v>
      </c>
      <c r="O302" s="40">
        <v>1</v>
      </c>
      <c r="P302" s="40">
        <v>1</v>
      </c>
      <c r="Q302" s="40">
        <v>0.7</v>
      </c>
      <c r="R302" s="40">
        <v>0.6</v>
      </c>
      <c r="S302" s="40">
        <v>0.5</v>
      </c>
      <c r="T302" s="40">
        <v>0.3</v>
      </c>
      <c r="U302" s="40">
        <v>10</v>
      </c>
    </row>
    <row r="303" spans="1:21">
      <c r="A303" s="40">
        <v>3</v>
      </c>
      <c r="B303" s="40">
        <v>7</v>
      </c>
      <c r="C303" s="40">
        <v>10</v>
      </c>
      <c r="D303" s="40">
        <f t="shared" si="37"/>
        <v>0</v>
      </c>
      <c r="E303" s="40">
        <f t="shared" si="38"/>
        <v>0</v>
      </c>
      <c r="F303" s="40">
        <f t="shared" si="39"/>
        <v>0</v>
      </c>
      <c r="G303" s="40">
        <f t="shared" si="40"/>
        <v>0</v>
      </c>
      <c r="H303" s="40">
        <f t="shared" si="41"/>
        <v>0</v>
      </c>
      <c r="I303" s="40">
        <f t="shared" si="42"/>
        <v>0</v>
      </c>
      <c r="J303" s="40">
        <f t="shared" si="43"/>
        <v>0</v>
      </c>
      <c r="K303" s="40">
        <f t="shared" si="44"/>
        <v>0</v>
      </c>
      <c r="L303" s="40">
        <f t="shared" si="45"/>
        <v>0</v>
      </c>
      <c r="M303" s="40">
        <v>1</v>
      </c>
      <c r="N303" s="40">
        <v>1</v>
      </c>
      <c r="O303" s="40">
        <v>1</v>
      </c>
      <c r="P303" s="40">
        <v>1</v>
      </c>
      <c r="Q303" s="40">
        <v>0.5</v>
      </c>
      <c r="R303" s="40">
        <v>0.5</v>
      </c>
      <c r="S303" s="40">
        <v>0.25</v>
      </c>
      <c r="T303" s="40">
        <v>0.25</v>
      </c>
      <c r="U303" s="40">
        <v>4</v>
      </c>
    </row>
    <row r="304" spans="1:21">
      <c r="A304" s="40">
        <v>3</v>
      </c>
      <c r="B304" s="40">
        <v>7</v>
      </c>
      <c r="C304" s="40">
        <v>12</v>
      </c>
      <c r="D304" s="40">
        <f t="shared" si="37"/>
        <v>0</v>
      </c>
      <c r="E304" s="40">
        <f t="shared" si="38"/>
        <v>0</v>
      </c>
      <c r="F304" s="40">
        <f t="shared" si="39"/>
        <v>0</v>
      </c>
      <c r="G304" s="40">
        <f t="shared" si="40"/>
        <v>0</v>
      </c>
      <c r="H304" s="40">
        <f t="shared" si="41"/>
        <v>0</v>
      </c>
      <c r="I304" s="40">
        <f t="shared" si="42"/>
        <v>0</v>
      </c>
      <c r="J304" s="40">
        <f t="shared" si="43"/>
        <v>0</v>
      </c>
      <c r="K304" s="40">
        <f t="shared" si="44"/>
        <v>0</v>
      </c>
      <c r="L304" s="40">
        <f t="shared" si="45"/>
        <v>0</v>
      </c>
      <c r="M304" s="40">
        <v>1</v>
      </c>
      <c r="N304" s="40">
        <v>1</v>
      </c>
      <c r="O304" s="40">
        <v>1</v>
      </c>
      <c r="P304" s="40">
        <v>1</v>
      </c>
      <c r="Q304" s="40">
        <v>1</v>
      </c>
      <c r="R304" s="40">
        <v>1</v>
      </c>
      <c r="S304" s="40">
        <v>0</v>
      </c>
      <c r="T304" s="40">
        <v>0</v>
      </c>
      <c r="U304" s="40">
        <v>1</v>
      </c>
    </row>
    <row r="305" spans="1:21">
      <c r="A305" s="40">
        <v>3</v>
      </c>
      <c r="B305" s="40">
        <v>8</v>
      </c>
      <c r="C305" s="40">
        <v>3</v>
      </c>
      <c r="D305" s="40">
        <f t="shared" si="37"/>
        <v>0</v>
      </c>
      <c r="E305" s="40">
        <f t="shared" si="38"/>
        <v>0</v>
      </c>
      <c r="F305" s="40">
        <f t="shared" si="39"/>
        <v>0</v>
      </c>
      <c r="G305" s="40">
        <f t="shared" si="40"/>
        <v>0</v>
      </c>
      <c r="H305" s="40">
        <f t="shared" si="41"/>
        <v>0</v>
      </c>
      <c r="I305" s="40">
        <f t="shared" si="42"/>
        <v>0</v>
      </c>
      <c r="J305" s="40">
        <f t="shared" si="43"/>
        <v>0</v>
      </c>
      <c r="K305" s="40">
        <f t="shared" si="44"/>
        <v>0</v>
      </c>
      <c r="L305" s="40">
        <f t="shared" si="45"/>
        <v>0</v>
      </c>
      <c r="M305" s="40">
        <v>1</v>
      </c>
      <c r="N305" s="40">
        <v>1</v>
      </c>
      <c r="O305" s="40">
        <v>1</v>
      </c>
      <c r="P305" s="40">
        <v>1</v>
      </c>
      <c r="Q305" s="40">
        <v>1</v>
      </c>
      <c r="R305" s="40">
        <v>0</v>
      </c>
      <c r="S305" s="40">
        <v>0</v>
      </c>
      <c r="T305" s="40">
        <v>0</v>
      </c>
      <c r="U305" s="40">
        <v>1</v>
      </c>
    </row>
    <row r="306" spans="1:21">
      <c r="A306" s="40">
        <v>3</v>
      </c>
      <c r="B306" s="40">
        <v>8</v>
      </c>
      <c r="C306" s="40">
        <v>4</v>
      </c>
      <c r="D306" s="40">
        <f t="shared" si="37"/>
        <v>0</v>
      </c>
      <c r="E306" s="40">
        <f t="shared" si="38"/>
        <v>0</v>
      </c>
      <c r="F306" s="40">
        <f t="shared" si="39"/>
        <v>0</v>
      </c>
      <c r="G306" s="40">
        <f t="shared" si="40"/>
        <v>0</v>
      </c>
      <c r="H306" s="40">
        <f t="shared" si="41"/>
        <v>0</v>
      </c>
      <c r="I306" s="40">
        <f t="shared" si="42"/>
        <v>0</v>
      </c>
      <c r="J306" s="40">
        <f t="shared" si="43"/>
        <v>0</v>
      </c>
      <c r="K306" s="40">
        <f t="shared" si="44"/>
        <v>0</v>
      </c>
      <c r="L306" s="40">
        <f t="shared" si="45"/>
        <v>0</v>
      </c>
      <c r="M306" s="40">
        <v>1</v>
      </c>
      <c r="N306" s="40">
        <v>1</v>
      </c>
      <c r="O306" s="40">
        <v>1</v>
      </c>
      <c r="P306" s="40">
        <v>0.97674418604651159</v>
      </c>
      <c r="Q306" s="40">
        <v>0.65116279069767447</v>
      </c>
      <c r="R306" s="40">
        <v>0.27906976744186046</v>
      </c>
      <c r="S306" s="40">
        <v>6.9767441860465115E-2</v>
      </c>
      <c r="T306" s="40">
        <v>2.3255813953488372E-2</v>
      </c>
      <c r="U306" s="40">
        <v>43</v>
      </c>
    </row>
    <row r="307" spans="1:21">
      <c r="A307" s="40">
        <v>3</v>
      </c>
      <c r="B307" s="40">
        <v>8</v>
      </c>
      <c r="C307" s="40">
        <v>5</v>
      </c>
      <c r="D307" s="40">
        <f t="shared" si="37"/>
        <v>0</v>
      </c>
      <c r="E307" s="40">
        <f t="shared" si="38"/>
        <v>0</v>
      </c>
      <c r="F307" s="40">
        <f t="shared" si="39"/>
        <v>0</v>
      </c>
      <c r="G307" s="40">
        <f t="shared" si="40"/>
        <v>0</v>
      </c>
      <c r="H307" s="40">
        <f t="shared" si="41"/>
        <v>0</v>
      </c>
      <c r="I307" s="40">
        <f t="shared" si="42"/>
        <v>0</v>
      </c>
      <c r="J307" s="40">
        <f t="shared" si="43"/>
        <v>0</v>
      </c>
      <c r="K307" s="40">
        <f t="shared" si="44"/>
        <v>0</v>
      </c>
      <c r="L307" s="40">
        <f t="shared" si="45"/>
        <v>0</v>
      </c>
      <c r="M307" s="40">
        <v>1</v>
      </c>
      <c r="N307" s="40">
        <v>1</v>
      </c>
      <c r="O307" s="40">
        <v>1</v>
      </c>
      <c r="P307" s="40">
        <v>0.94623655913978499</v>
      </c>
      <c r="Q307" s="40">
        <v>0.64516129032258063</v>
      </c>
      <c r="R307" s="40">
        <v>0.31182795698924731</v>
      </c>
      <c r="S307" s="40">
        <v>0.12903225806451613</v>
      </c>
      <c r="T307" s="40">
        <v>8.6021505376344093E-2</v>
      </c>
      <c r="U307" s="40">
        <v>93</v>
      </c>
    </row>
    <row r="308" spans="1:21">
      <c r="A308" s="40">
        <v>3</v>
      </c>
      <c r="B308" s="40">
        <v>8</v>
      </c>
      <c r="C308" s="40">
        <v>6</v>
      </c>
      <c r="D308" s="40">
        <f t="shared" si="37"/>
        <v>0</v>
      </c>
      <c r="E308" s="40">
        <f t="shared" si="38"/>
        <v>0</v>
      </c>
      <c r="F308" s="40">
        <f t="shared" si="39"/>
        <v>0</v>
      </c>
      <c r="G308" s="40">
        <f t="shared" si="40"/>
        <v>0</v>
      </c>
      <c r="H308" s="40">
        <f t="shared" si="41"/>
        <v>0</v>
      </c>
      <c r="I308" s="40">
        <f t="shared" si="42"/>
        <v>0</v>
      </c>
      <c r="J308" s="40">
        <f t="shared" si="43"/>
        <v>0</v>
      </c>
      <c r="K308" s="40">
        <f t="shared" si="44"/>
        <v>0</v>
      </c>
      <c r="L308" s="40">
        <f t="shared" si="45"/>
        <v>0</v>
      </c>
      <c r="M308" s="40">
        <v>1</v>
      </c>
      <c r="N308" s="40">
        <v>1</v>
      </c>
      <c r="O308" s="40">
        <v>1</v>
      </c>
      <c r="P308" s="40">
        <v>0.95454545454545459</v>
      </c>
      <c r="Q308" s="40">
        <v>0.78409090909090906</v>
      </c>
      <c r="R308" s="40">
        <v>0.42045454545454547</v>
      </c>
      <c r="S308" s="40">
        <v>0.17045454545454544</v>
      </c>
      <c r="T308" s="40">
        <v>0.13636363636363635</v>
      </c>
      <c r="U308" s="40">
        <v>88</v>
      </c>
    </row>
    <row r="309" spans="1:21">
      <c r="A309" s="40">
        <v>3</v>
      </c>
      <c r="B309" s="40">
        <v>8</v>
      </c>
      <c r="C309" s="40">
        <v>7</v>
      </c>
      <c r="D309" s="40">
        <f t="shared" si="37"/>
        <v>0</v>
      </c>
      <c r="E309" s="40">
        <f t="shared" si="38"/>
        <v>0</v>
      </c>
      <c r="F309" s="40">
        <f t="shared" si="39"/>
        <v>0</v>
      </c>
      <c r="G309" s="40">
        <f t="shared" si="40"/>
        <v>0</v>
      </c>
      <c r="H309" s="40">
        <f t="shared" si="41"/>
        <v>0</v>
      </c>
      <c r="I309" s="40">
        <f t="shared" si="42"/>
        <v>0</v>
      </c>
      <c r="J309" s="40">
        <f t="shared" si="43"/>
        <v>0</v>
      </c>
      <c r="K309" s="40">
        <f t="shared" si="44"/>
        <v>0</v>
      </c>
      <c r="L309" s="40">
        <f t="shared" si="45"/>
        <v>0</v>
      </c>
      <c r="M309" s="40">
        <v>1</v>
      </c>
      <c r="N309" s="40">
        <v>1</v>
      </c>
      <c r="O309" s="40">
        <v>1</v>
      </c>
      <c r="P309" s="40">
        <v>0.96694214876033058</v>
      </c>
      <c r="Q309" s="40">
        <v>0.77685950413223137</v>
      </c>
      <c r="R309" s="40">
        <v>0.48760330578512395</v>
      </c>
      <c r="S309" s="40">
        <v>0.20661157024793389</v>
      </c>
      <c r="T309" s="40">
        <v>0.15702479338842976</v>
      </c>
      <c r="U309" s="40">
        <v>121</v>
      </c>
    </row>
    <row r="310" spans="1:21">
      <c r="A310" s="40">
        <v>3</v>
      </c>
      <c r="B310" s="40">
        <v>8</v>
      </c>
      <c r="C310" s="40">
        <v>8</v>
      </c>
      <c r="D310" s="40">
        <f t="shared" si="37"/>
        <v>0</v>
      </c>
      <c r="E310" s="40">
        <f t="shared" si="38"/>
        <v>0</v>
      </c>
      <c r="F310" s="40">
        <f t="shared" si="39"/>
        <v>0</v>
      </c>
      <c r="G310" s="40">
        <f t="shared" si="40"/>
        <v>0</v>
      </c>
      <c r="H310" s="40">
        <f t="shared" si="41"/>
        <v>0</v>
      </c>
      <c r="I310" s="40">
        <f t="shared" si="42"/>
        <v>0</v>
      </c>
      <c r="J310" s="40">
        <f t="shared" si="43"/>
        <v>0</v>
      </c>
      <c r="K310" s="40">
        <f t="shared" si="44"/>
        <v>0</v>
      </c>
      <c r="L310" s="40">
        <f t="shared" si="45"/>
        <v>0</v>
      </c>
      <c r="M310" s="40">
        <v>1</v>
      </c>
      <c r="N310" s="40">
        <v>1</v>
      </c>
      <c r="O310" s="40">
        <v>1</v>
      </c>
      <c r="P310" s="40">
        <v>0.97560975609756095</v>
      </c>
      <c r="Q310" s="40">
        <v>0.80487804878048785</v>
      </c>
      <c r="R310" s="40">
        <v>0.56097560975609762</v>
      </c>
      <c r="S310" s="40">
        <v>0.31707317073170732</v>
      </c>
      <c r="T310" s="40">
        <v>0.24390243902439024</v>
      </c>
      <c r="U310" s="40">
        <v>41</v>
      </c>
    </row>
    <row r="311" spans="1:21">
      <c r="A311" s="40">
        <v>3</v>
      </c>
      <c r="B311" s="40">
        <v>8</v>
      </c>
      <c r="C311" s="40">
        <v>9</v>
      </c>
      <c r="D311" s="40">
        <f t="shared" si="37"/>
        <v>0</v>
      </c>
      <c r="E311" s="40">
        <f t="shared" si="38"/>
        <v>0</v>
      </c>
      <c r="F311" s="40">
        <f t="shared" si="39"/>
        <v>0</v>
      </c>
      <c r="G311" s="40">
        <f t="shared" si="40"/>
        <v>0</v>
      </c>
      <c r="H311" s="40">
        <f t="shared" si="41"/>
        <v>0</v>
      </c>
      <c r="I311" s="40">
        <f t="shared" si="42"/>
        <v>0</v>
      </c>
      <c r="J311" s="40">
        <f t="shared" si="43"/>
        <v>0</v>
      </c>
      <c r="K311" s="40">
        <f t="shared" si="44"/>
        <v>0</v>
      </c>
      <c r="L311" s="40">
        <f t="shared" si="45"/>
        <v>0</v>
      </c>
      <c r="M311" s="40">
        <v>1</v>
      </c>
      <c r="N311" s="40">
        <v>1</v>
      </c>
      <c r="O311" s="40">
        <v>1</v>
      </c>
      <c r="P311" s="40">
        <v>0.93333333333333335</v>
      </c>
      <c r="Q311" s="40">
        <v>0.8</v>
      </c>
      <c r="R311" s="40">
        <v>0.73333333333333328</v>
      </c>
      <c r="S311" s="40">
        <v>0.4</v>
      </c>
      <c r="T311" s="40">
        <v>0.26666666666666666</v>
      </c>
      <c r="U311" s="40">
        <v>15</v>
      </c>
    </row>
    <row r="312" spans="1:21">
      <c r="A312" s="40">
        <v>3</v>
      </c>
      <c r="B312" s="40">
        <v>8</v>
      </c>
      <c r="C312" s="40">
        <v>10</v>
      </c>
      <c r="D312" s="40">
        <f t="shared" si="37"/>
        <v>0</v>
      </c>
      <c r="E312" s="40">
        <f t="shared" si="38"/>
        <v>0</v>
      </c>
      <c r="F312" s="40">
        <f t="shared" si="39"/>
        <v>0</v>
      </c>
      <c r="G312" s="40">
        <f t="shared" si="40"/>
        <v>0</v>
      </c>
      <c r="H312" s="40">
        <f t="shared" si="41"/>
        <v>0</v>
      </c>
      <c r="I312" s="40">
        <f t="shared" si="42"/>
        <v>0</v>
      </c>
      <c r="J312" s="40">
        <f t="shared" si="43"/>
        <v>0</v>
      </c>
      <c r="K312" s="40">
        <f t="shared" si="44"/>
        <v>0</v>
      </c>
      <c r="L312" s="40">
        <f t="shared" si="45"/>
        <v>0</v>
      </c>
      <c r="M312" s="40">
        <v>1</v>
      </c>
      <c r="N312" s="40">
        <v>1</v>
      </c>
      <c r="O312" s="40">
        <v>1</v>
      </c>
      <c r="P312" s="40">
        <v>1</v>
      </c>
      <c r="Q312" s="40">
        <v>1</v>
      </c>
      <c r="R312" s="40">
        <v>0.66666666666666663</v>
      </c>
      <c r="S312" s="40">
        <v>0.33333333333333331</v>
      </c>
      <c r="T312" s="40">
        <v>0.33333333333333331</v>
      </c>
      <c r="U312" s="40">
        <v>3</v>
      </c>
    </row>
    <row r="313" spans="1:21">
      <c r="A313" s="40">
        <v>3</v>
      </c>
      <c r="B313" s="40">
        <v>8</v>
      </c>
      <c r="C313" s="40">
        <v>11</v>
      </c>
      <c r="D313" s="40">
        <f t="shared" si="37"/>
        <v>0</v>
      </c>
      <c r="E313" s="40">
        <f t="shared" si="38"/>
        <v>0</v>
      </c>
      <c r="F313" s="40">
        <f t="shared" si="39"/>
        <v>0</v>
      </c>
      <c r="G313" s="40">
        <f t="shared" si="40"/>
        <v>0</v>
      </c>
      <c r="H313" s="40">
        <f t="shared" si="41"/>
        <v>0</v>
      </c>
      <c r="I313" s="40">
        <f t="shared" si="42"/>
        <v>0</v>
      </c>
      <c r="J313" s="40">
        <f t="shared" si="43"/>
        <v>0</v>
      </c>
      <c r="K313" s="40">
        <f t="shared" si="44"/>
        <v>0</v>
      </c>
      <c r="L313" s="40">
        <f t="shared" si="45"/>
        <v>0</v>
      </c>
      <c r="M313" s="40">
        <v>1</v>
      </c>
      <c r="N313" s="40">
        <v>1</v>
      </c>
      <c r="O313" s="40">
        <v>1</v>
      </c>
      <c r="P313" s="40">
        <v>1</v>
      </c>
      <c r="Q313" s="40">
        <v>1</v>
      </c>
      <c r="R313" s="40">
        <v>0.5</v>
      </c>
      <c r="S313" s="40">
        <v>0.5</v>
      </c>
      <c r="T313" s="40">
        <v>0.5</v>
      </c>
      <c r="U313" s="40">
        <v>4</v>
      </c>
    </row>
    <row r="314" spans="1:21">
      <c r="A314" s="40">
        <v>3</v>
      </c>
      <c r="B314" s="40">
        <v>8</v>
      </c>
      <c r="C314" s="40">
        <v>12</v>
      </c>
      <c r="D314" s="40">
        <f t="shared" si="37"/>
        <v>0</v>
      </c>
      <c r="E314" s="40">
        <f t="shared" si="38"/>
        <v>0</v>
      </c>
      <c r="F314" s="40">
        <f t="shared" si="39"/>
        <v>0</v>
      </c>
      <c r="G314" s="40">
        <f t="shared" si="40"/>
        <v>0</v>
      </c>
      <c r="H314" s="40">
        <f t="shared" si="41"/>
        <v>0</v>
      </c>
      <c r="I314" s="40">
        <f t="shared" si="42"/>
        <v>0</v>
      </c>
      <c r="J314" s="40">
        <f t="shared" si="43"/>
        <v>0</v>
      </c>
      <c r="K314" s="40">
        <f t="shared" si="44"/>
        <v>0</v>
      </c>
      <c r="L314" s="40">
        <f t="shared" si="45"/>
        <v>0</v>
      </c>
      <c r="M314" s="40">
        <v>1</v>
      </c>
      <c r="N314" s="40">
        <v>1</v>
      </c>
      <c r="O314" s="40">
        <v>1</v>
      </c>
      <c r="P314" s="40">
        <v>1</v>
      </c>
      <c r="Q314" s="40">
        <v>1</v>
      </c>
      <c r="R314" s="40">
        <v>0.66666666666666663</v>
      </c>
      <c r="S314" s="40">
        <v>0.33333333333333331</v>
      </c>
      <c r="T314" s="40">
        <v>0.33333333333333331</v>
      </c>
      <c r="U314" s="40">
        <v>3</v>
      </c>
    </row>
    <row r="315" spans="1:21">
      <c r="A315" s="40">
        <v>3</v>
      </c>
      <c r="B315" s="40">
        <v>9</v>
      </c>
      <c r="C315" s="40">
        <v>4</v>
      </c>
      <c r="D315" s="40">
        <f t="shared" si="37"/>
        <v>0</v>
      </c>
      <c r="E315" s="40">
        <f t="shared" si="38"/>
        <v>0</v>
      </c>
      <c r="F315" s="40">
        <f t="shared" si="39"/>
        <v>0</v>
      </c>
      <c r="G315" s="40">
        <f t="shared" si="40"/>
        <v>0</v>
      </c>
      <c r="H315" s="40">
        <f t="shared" si="41"/>
        <v>0</v>
      </c>
      <c r="I315" s="40">
        <f t="shared" si="42"/>
        <v>0</v>
      </c>
      <c r="J315" s="40">
        <f t="shared" si="43"/>
        <v>0</v>
      </c>
      <c r="K315" s="40">
        <f t="shared" si="44"/>
        <v>0</v>
      </c>
      <c r="L315" s="40">
        <f t="shared" si="45"/>
        <v>0</v>
      </c>
      <c r="M315" s="40">
        <v>1</v>
      </c>
      <c r="N315" s="40">
        <v>1</v>
      </c>
      <c r="O315" s="40">
        <v>1</v>
      </c>
      <c r="P315" s="40">
        <v>1</v>
      </c>
      <c r="Q315" s="40">
        <v>0.7</v>
      </c>
      <c r="R315" s="40">
        <v>0.3</v>
      </c>
      <c r="S315" s="40">
        <v>0.2</v>
      </c>
      <c r="T315" s="40">
        <v>0.1</v>
      </c>
      <c r="U315" s="40">
        <v>10</v>
      </c>
    </row>
    <row r="316" spans="1:21">
      <c r="A316" s="40">
        <v>3</v>
      </c>
      <c r="B316" s="40">
        <v>9</v>
      </c>
      <c r="C316" s="40">
        <v>5</v>
      </c>
      <c r="D316" s="40">
        <f t="shared" si="37"/>
        <v>0</v>
      </c>
      <c r="E316" s="40">
        <f t="shared" si="38"/>
        <v>0</v>
      </c>
      <c r="F316" s="40">
        <f t="shared" si="39"/>
        <v>0</v>
      </c>
      <c r="G316" s="40">
        <f t="shared" si="40"/>
        <v>0</v>
      </c>
      <c r="H316" s="40">
        <f t="shared" si="41"/>
        <v>0</v>
      </c>
      <c r="I316" s="40">
        <f t="shared" si="42"/>
        <v>0</v>
      </c>
      <c r="J316" s="40">
        <f t="shared" si="43"/>
        <v>0</v>
      </c>
      <c r="K316" s="40">
        <f t="shared" si="44"/>
        <v>0</v>
      </c>
      <c r="L316" s="40">
        <f t="shared" si="45"/>
        <v>0</v>
      </c>
      <c r="M316" s="40">
        <v>1</v>
      </c>
      <c r="N316" s="40">
        <v>1</v>
      </c>
      <c r="O316" s="40">
        <v>1</v>
      </c>
      <c r="P316" s="40">
        <v>1</v>
      </c>
      <c r="Q316" s="40">
        <v>0.78181818181818186</v>
      </c>
      <c r="R316" s="40">
        <v>0.58181818181818179</v>
      </c>
      <c r="S316" s="40">
        <v>0.21818181818181817</v>
      </c>
      <c r="T316" s="40">
        <v>0.10909090909090909</v>
      </c>
      <c r="U316" s="40">
        <v>55</v>
      </c>
    </row>
    <row r="317" spans="1:21">
      <c r="A317" s="40">
        <v>3</v>
      </c>
      <c r="B317" s="40">
        <v>9</v>
      </c>
      <c r="C317" s="40">
        <v>6</v>
      </c>
      <c r="D317" s="40">
        <f t="shared" si="37"/>
        <v>0</v>
      </c>
      <c r="E317" s="40">
        <f t="shared" si="38"/>
        <v>0</v>
      </c>
      <c r="F317" s="40">
        <f t="shared" si="39"/>
        <v>0</v>
      </c>
      <c r="G317" s="40">
        <f t="shared" si="40"/>
        <v>0</v>
      </c>
      <c r="H317" s="40">
        <f t="shared" si="41"/>
        <v>0</v>
      </c>
      <c r="I317" s="40">
        <f t="shared" si="42"/>
        <v>0</v>
      </c>
      <c r="J317" s="40">
        <f t="shared" si="43"/>
        <v>0</v>
      </c>
      <c r="K317" s="40">
        <f t="shared" si="44"/>
        <v>0</v>
      </c>
      <c r="L317" s="40">
        <f t="shared" si="45"/>
        <v>0</v>
      </c>
      <c r="M317" s="40">
        <v>1</v>
      </c>
      <c r="N317" s="40">
        <v>1</v>
      </c>
      <c r="O317" s="40">
        <v>1</v>
      </c>
      <c r="P317" s="40">
        <v>1</v>
      </c>
      <c r="Q317" s="40">
        <v>0.9</v>
      </c>
      <c r="R317" s="40">
        <v>0.56666666666666665</v>
      </c>
      <c r="S317" s="40">
        <v>0.26666666666666666</v>
      </c>
      <c r="T317" s="40">
        <v>0.11666666666666667</v>
      </c>
      <c r="U317" s="40">
        <v>60</v>
      </c>
    </row>
    <row r="318" spans="1:21">
      <c r="A318" s="40">
        <v>3</v>
      </c>
      <c r="B318" s="40">
        <v>9</v>
      </c>
      <c r="C318" s="40">
        <v>7</v>
      </c>
      <c r="D318" s="40">
        <f t="shared" si="37"/>
        <v>0</v>
      </c>
      <c r="E318" s="40">
        <f t="shared" si="38"/>
        <v>0</v>
      </c>
      <c r="F318" s="40">
        <f t="shared" si="39"/>
        <v>0</v>
      </c>
      <c r="G318" s="40">
        <f t="shared" si="40"/>
        <v>0</v>
      </c>
      <c r="H318" s="40">
        <f t="shared" si="41"/>
        <v>0</v>
      </c>
      <c r="I318" s="40">
        <f t="shared" si="42"/>
        <v>0</v>
      </c>
      <c r="J318" s="40">
        <f t="shared" si="43"/>
        <v>0</v>
      </c>
      <c r="K318" s="40">
        <f t="shared" si="44"/>
        <v>0</v>
      </c>
      <c r="L318" s="40">
        <f t="shared" si="45"/>
        <v>0</v>
      </c>
      <c r="M318" s="40">
        <v>1</v>
      </c>
      <c r="N318" s="40">
        <v>1</v>
      </c>
      <c r="O318" s="40">
        <v>1</v>
      </c>
      <c r="P318" s="40">
        <v>0.989247311827957</v>
      </c>
      <c r="Q318" s="40">
        <v>0.84946236559139787</v>
      </c>
      <c r="R318" s="40">
        <v>0.65591397849462363</v>
      </c>
      <c r="S318" s="40">
        <v>0.41935483870967744</v>
      </c>
      <c r="T318" s="40">
        <v>0.31182795698924731</v>
      </c>
      <c r="U318" s="40">
        <v>93</v>
      </c>
    </row>
    <row r="319" spans="1:21">
      <c r="A319" s="40">
        <v>3</v>
      </c>
      <c r="B319" s="40">
        <v>9</v>
      </c>
      <c r="C319" s="40">
        <v>8</v>
      </c>
      <c r="D319" s="40">
        <f t="shared" si="37"/>
        <v>0</v>
      </c>
      <c r="E319" s="40">
        <f t="shared" si="38"/>
        <v>0</v>
      </c>
      <c r="F319" s="40">
        <f t="shared" si="39"/>
        <v>0</v>
      </c>
      <c r="G319" s="40">
        <f t="shared" si="40"/>
        <v>0</v>
      </c>
      <c r="H319" s="40">
        <f t="shared" si="41"/>
        <v>0</v>
      </c>
      <c r="I319" s="40">
        <f t="shared" si="42"/>
        <v>0</v>
      </c>
      <c r="J319" s="40">
        <f t="shared" si="43"/>
        <v>0</v>
      </c>
      <c r="K319" s="40">
        <f t="shared" si="44"/>
        <v>0</v>
      </c>
      <c r="L319" s="40">
        <f t="shared" si="45"/>
        <v>0</v>
      </c>
      <c r="M319" s="40">
        <v>1</v>
      </c>
      <c r="N319" s="40">
        <v>1</v>
      </c>
      <c r="O319" s="40">
        <v>1</v>
      </c>
      <c r="P319" s="40">
        <v>0.97619047619047616</v>
      </c>
      <c r="Q319" s="40">
        <v>0.8571428571428571</v>
      </c>
      <c r="R319" s="40">
        <v>0.7142857142857143</v>
      </c>
      <c r="S319" s="40">
        <v>0.5714285714285714</v>
      </c>
      <c r="T319" s="40">
        <v>0.45238095238095238</v>
      </c>
      <c r="U319" s="40">
        <v>42</v>
      </c>
    </row>
    <row r="320" spans="1:21">
      <c r="A320" s="40">
        <v>3</v>
      </c>
      <c r="B320" s="40">
        <v>9</v>
      </c>
      <c r="C320" s="40">
        <v>9</v>
      </c>
      <c r="D320" s="40">
        <f t="shared" si="37"/>
        <v>0</v>
      </c>
      <c r="E320" s="40">
        <f t="shared" si="38"/>
        <v>0</v>
      </c>
      <c r="F320" s="40">
        <f t="shared" si="39"/>
        <v>0</v>
      </c>
      <c r="G320" s="40">
        <f t="shared" si="40"/>
        <v>0</v>
      </c>
      <c r="H320" s="40">
        <f t="shared" si="41"/>
        <v>0</v>
      </c>
      <c r="I320" s="40">
        <f t="shared" si="42"/>
        <v>0</v>
      </c>
      <c r="J320" s="40">
        <f t="shared" si="43"/>
        <v>0</v>
      </c>
      <c r="K320" s="40">
        <f t="shared" si="44"/>
        <v>0</v>
      </c>
      <c r="L320" s="40">
        <f t="shared" si="45"/>
        <v>0</v>
      </c>
      <c r="M320" s="40">
        <v>1</v>
      </c>
      <c r="N320" s="40">
        <v>1</v>
      </c>
      <c r="O320" s="40">
        <v>1</v>
      </c>
      <c r="P320" s="40">
        <v>0.93333333333333335</v>
      </c>
      <c r="Q320" s="40">
        <v>0.8</v>
      </c>
      <c r="R320" s="40">
        <v>0.8</v>
      </c>
      <c r="S320" s="40">
        <v>0.53333333333333333</v>
      </c>
      <c r="T320" s="40">
        <v>0.53333333333333333</v>
      </c>
      <c r="U320" s="40">
        <v>15</v>
      </c>
    </row>
    <row r="321" spans="1:21">
      <c r="A321" s="40">
        <v>3</v>
      </c>
      <c r="B321" s="40">
        <v>9</v>
      </c>
      <c r="C321" s="40">
        <v>10</v>
      </c>
      <c r="D321" s="40">
        <f t="shared" si="37"/>
        <v>0</v>
      </c>
      <c r="E321" s="40">
        <f t="shared" si="38"/>
        <v>0</v>
      </c>
      <c r="F321" s="40">
        <f t="shared" si="39"/>
        <v>0</v>
      </c>
      <c r="G321" s="40">
        <f t="shared" si="40"/>
        <v>0</v>
      </c>
      <c r="H321" s="40">
        <f t="shared" si="41"/>
        <v>0</v>
      </c>
      <c r="I321" s="40">
        <f t="shared" si="42"/>
        <v>0</v>
      </c>
      <c r="J321" s="40">
        <f t="shared" si="43"/>
        <v>0</v>
      </c>
      <c r="K321" s="40">
        <f t="shared" si="44"/>
        <v>0</v>
      </c>
      <c r="L321" s="40">
        <f t="shared" si="45"/>
        <v>0</v>
      </c>
      <c r="M321" s="40">
        <v>1</v>
      </c>
      <c r="N321" s="40">
        <v>1</v>
      </c>
      <c r="O321" s="40">
        <v>1</v>
      </c>
      <c r="P321" s="40">
        <v>1</v>
      </c>
      <c r="Q321" s="40">
        <v>1</v>
      </c>
      <c r="R321" s="40">
        <v>0.5</v>
      </c>
      <c r="S321" s="40">
        <v>0.33333333333333331</v>
      </c>
      <c r="T321" s="40">
        <v>0.33333333333333331</v>
      </c>
      <c r="U321" s="40">
        <v>6</v>
      </c>
    </row>
    <row r="322" spans="1:21">
      <c r="A322" s="40">
        <v>3</v>
      </c>
      <c r="B322" s="40">
        <v>9</v>
      </c>
      <c r="C322" s="40">
        <v>12</v>
      </c>
      <c r="D322" s="40">
        <f t="shared" si="37"/>
        <v>0</v>
      </c>
      <c r="E322" s="40">
        <f t="shared" si="38"/>
        <v>0</v>
      </c>
      <c r="F322" s="40">
        <f t="shared" si="39"/>
        <v>0</v>
      </c>
      <c r="G322" s="40">
        <f t="shared" si="40"/>
        <v>0</v>
      </c>
      <c r="H322" s="40">
        <f t="shared" si="41"/>
        <v>0</v>
      </c>
      <c r="I322" s="40">
        <f t="shared" si="42"/>
        <v>0</v>
      </c>
      <c r="J322" s="40">
        <f t="shared" si="43"/>
        <v>0</v>
      </c>
      <c r="K322" s="40">
        <f t="shared" si="44"/>
        <v>0</v>
      </c>
      <c r="L322" s="40">
        <f t="shared" si="45"/>
        <v>0</v>
      </c>
      <c r="M322" s="40">
        <v>1</v>
      </c>
      <c r="N322" s="40">
        <v>1</v>
      </c>
      <c r="O322" s="40">
        <v>1</v>
      </c>
      <c r="P322" s="40">
        <v>1</v>
      </c>
      <c r="Q322" s="40">
        <v>1</v>
      </c>
      <c r="R322" s="40">
        <v>0.5</v>
      </c>
      <c r="S322" s="40">
        <v>0.5</v>
      </c>
      <c r="T322" s="40">
        <v>0.5</v>
      </c>
      <c r="U322" s="40">
        <v>2</v>
      </c>
    </row>
    <row r="323" spans="1:21">
      <c r="A323" s="40">
        <v>3</v>
      </c>
      <c r="B323" s="40">
        <v>10</v>
      </c>
      <c r="C323" s="40">
        <v>4</v>
      </c>
      <c r="D323" s="40">
        <f t="shared" ref="D323:D386" si="46">IF(AND($A323=$X$2,$B323=$X$33,$C323=$X$18),M323,0)</f>
        <v>0</v>
      </c>
      <c r="E323" s="40">
        <f t="shared" ref="E323:E386" si="47">IF(AND($A323=$X$2,$B323=$X$33,$C323=$X$18),N323,0)</f>
        <v>0</v>
      </c>
      <c r="F323" s="40">
        <f t="shared" ref="F323:F386" si="48">IF(AND($A323=$X$2,$B323=$X$33,$C323=$X$18),O323,0)</f>
        <v>0</v>
      </c>
      <c r="G323" s="40">
        <f t="shared" ref="G323:G386" si="49">IF(AND($A323=$X$2,$B323=$X$33,$C323=$X$18),P323,0)</f>
        <v>0</v>
      </c>
      <c r="H323" s="40">
        <f t="shared" ref="H323:H386" si="50">IF(AND($A323=$X$2,$B323=$X$33,$C323=$X$18),Q323,0)</f>
        <v>0</v>
      </c>
      <c r="I323" s="40">
        <f t="shared" ref="I323:I386" si="51">IF(AND($A323=$X$2,$B323=$X$33,$C323=$X$18),R323,0)</f>
        <v>0</v>
      </c>
      <c r="J323" s="40">
        <f t="shared" ref="J323:J386" si="52">IF(AND($A323=$X$2,$B323=$X$33,$C323=$X$18),S323,0)</f>
        <v>0</v>
      </c>
      <c r="K323" s="40">
        <f t="shared" ref="K323:K386" si="53">IF(AND($A323=$X$2,$B323=$X$33,$C323=$X$18),T323,0)</f>
        <v>0</v>
      </c>
      <c r="L323" s="40">
        <f t="shared" ref="L323:L386" si="54">IF(AND($A323=$X$2,$B323=$X$33,$C323=$X$18),U323,0)</f>
        <v>0</v>
      </c>
      <c r="M323" s="40">
        <v>1</v>
      </c>
      <c r="N323" s="40">
        <v>1</v>
      </c>
      <c r="O323" s="40">
        <v>1</v>
      </c>
      <c r="P323" s="40">
        <v>1</v>
      </c>
      <c r="Q323" s="40">
        <v>1</v>
      </c>
      <c r="R323" s="40">
        <v>0.2</v>
      </c>
      <c r="S323" s="40">
        <v>0.2</v>
      </c>
      <c r="T323" s="40">
        <v>0.2</v>
      </c>
      <c r="U323" s="40">
        <v>5</v>
      </c>
    </row>
    <row r="324" spans="1:21">
      <c r="A324" s="40">
        <v>3</v>
      </c>
      <c r="B324" s="40">
        <v>10</v>
      </c>
      <c r="C324" s="40">
        <v>5</v>
      </c>
      <c r="D324" s="40">
        <f t="shared" si="46"/>
        <v>0</v>
      </c>
      <c r="E324" s="40">
        <f t="shared" si="47"/>
        <v>0</v>
      </c>
      <c r="F324" s="40">
        <f t="shared" si="48"/>
        <v>0</v>
      </c>
      <c r="G324" s="40">
        <f t="shared" si="49"/>
        <v>0</v>
      </c>
      <c r="H324" s="40">
        <f t="shared" si="50"/>
        <v>0</v>
      </c>
      <c r="I324" s="40">
        <f t="shared" si="51"/>
        <v>0</v>
      </c>
      <c r="J324" s="40">
        <f t="shared" si="52"/>
        <v>0</v>
      </c>
      <c r="K324" s="40">
        <f t="shared" si="53"/>
        <v>0</v>
      </c>
      <c r="L324" s="40">
        <f t="shared" si="54"/>
        <v>0</v>
      </c>
      <c r="M324" s="40">
        <v>1</v>
      </c>
      <c r="N324" s="40">
        <v>1</v>
      </c>
      <c r="O324" s="40">
        <v>1</v>
      </c>
      <c r="P324" s="40">
        <v>1</v>
      </c>
      <c r="Q324" s="40">
        <v>0.95454545454545459</v>
      </c>
      <c r="R324" s="40">
        <v>0.72727272727272729</v>
      </c>
      <c r="S324" s="40">
        <v>0.31818181818181818</v>
      </c>
      <c r="T324" s="40">
        <v>0.22727272727272727</v>
      </c>
      <c r="U324" s="40">
        <v>22</v>
      </c>
    </row>
    <row r="325" spans="1:21">
      <c r="A325" s="40">
        <v>3</v>
      </c>
      <c r="B325" s="40">
        <v>10</v>
      </c>
      <c r="C325" s="40">
        <v>6</v>
      </c>
      <c r="D325" s="40">
        <f t="shared" si="46"/>
        <v>0</v>
      </c>
      <c r="E325" s="40">
        <f t="shared" si="47"/>
        <v>0</v>
      </c>
      <c r="F325" s="40">
        <f t="shared" si="48"/>
        <v>0</v>
      </c>
      <c r="G325" s="40">
        <f t="shared" si="49"/>
        <v>0</v>
      </c>
      <c r="H325" s="40">
        <f t="shared" si="50"/>
        <v>0</v>
      </c>
      <c r="I325" s="40">
        <f t="shared" si="51"/>
        <v>0</v>
      </c>
      <c r="J325" s="40">
        <f t="shared" si="52"/>
        <v>0</v>
      </c>
      <c r="K325" s="40">
        <f t="shared" si="53"/>
        <v>0</v>
      </c>
      <c r="L325" s="40">
        <f t="shared" si="54"/>
        <v>0</v>
      </c>
      <c r="M325" s="40">
        <v>1</v>
      </c>
      <c r="N325" s="40">
        <v>1</v>
      </c>
      <c r="O325" s="40">
        <v>1</v>
      </c>
      <c r="P325" s="40">
        <v>1</v>
      </c>
      <c r="Q325" s="40">
        <v>0.96969696969696972</v>
      </c>
      <c r="R325" s="40">
        <v>0.72727272727272729</v>
      </c>
      <c r="S325" s="40">
        <v>0.42424242424242425</v>
      </c>
      <c r="T325" s="40">
        <v>0.39393939393939392</v>
      </c>
      <c r="U325" s="40">
        <v>33</v>
      </c>
    </row>
    <row r="326" spans="1:21">
      <c r="A326" s="40">
        <v>3</v>
      </c>
      <c r="B326" s="40">
        <v>10</v>
      </c>
      <c r="C326" s="40">
        <v>7</v>
      </c>
      <c r="D326" s="40">
        <f t="shared" si="46"/>
        <v>0</v>
      </c>
      <c r="E326" s="40">
        <f t="shared" si="47"/>
        <v>0</v>
      </c>
      <c r="F326" s="40">
        <f t="shared" si="48"/>
        <v>0</v>
      </c>
      <c r="G326" s="40">
        <f t="shared" si="49"/>
        <v>0</v>
      </c>
      <c r="H326" s="40">
        <f t="shared" si="50"/>
        <v>0</v>
      </c>
      <c r="I326" s="40">
        <f t="shared" si="51"/>
        <v>0</v>
      </c>
      <c r="J326" s="40">
        <f t="shared" si="52"/>
        <v>0</v>
      </c>
      <c r="K326" s="40">
        <f t="shared" si="53"/>
        <v>0</v>
      </c>
      <c r="L326" s="40">
        <f t="shared" si="54"/>
        <v>0</v>
      </c>
      <c r="M326" s="40">
        <v>1</v>
      </c>
      <c r="N326" s="40">
        <v>1</v>
      </c>
      <c r="O326" s="40">
        <v>1</v>
      </c>
      <c r="P326" s="40">
        <v>1</v>
      </c>
      <c r="Q326" s="40">
        <v>0.94444444444444442</v>
      </c>
      <c r="R326" s="40">
        <v>0.79629629629629628</v>
      </c>
      <c r="S326" s="40">
        <v>0.44444444444444442</v>
      </c>
      <c r="T326" s="40">
        <v>0.25925925925925924</v>
      </c>
      <c r="U326" s="40">
        <v>54</v>
      </c>
    </row>
    <row r="327" spans="1:21">
      <c r="A327" s="40">
        <v>3</v>
      </c>
      <c r="B327" s="40">
        <v>10</v>
      </c>
      <c r="C327" s="40">
        <v>8</v>
      </c>
      <c r="D327" s="40">
        <f t="shared" si="46"/>
        <v>0</v>
      </c>
      <c r="E327" s="40">
        <f t="shared" si="47"/>
        <v>0</v>
      </c>
      <c r="F327" s="40">
        <f t="shared" si="48"/>
        <v>0</v>
      </c>
      <c r="G327" s="40">
        <f t="shared" si="49"/>
        <v>0</v>
      </c>
      <c r="H327" s="40">
        <f t="shared" si="50"/>
        <v>0</v>
      </c>
      <c r="I327" s="40">
        <f t="shared" si="51"/>
        <v>0</v>
      </c>
      <c r="J327" s="40">
        <f t="shared" si="52"/>
        <v>0</v>
      </c>
      <c r="K327" s="40">
        <f t="shared" si="53"/>
        <v>0</v>
      </c>
      <c r="L327" s="40">
        <f t="shared" si="54"/>
        <v>0</v>
      </c>
      <c r="M327" s="40">
        <v>1</v>
      </c>
      <c r="N327" s="40">
        <v>1</v>
      </c>
      <c r="O327" s="40">
        <v>1</v>
      </c>
      <c r="P327" s="40">
        <v>1</v>
      </c>
      <c r="Q327" s="40">
        <v>0.86486486486486491</v>
      </c>
      <c r="R327" s="40">
        <v>0.7567567567567568</v>
      </c>
      <c r="S327" s="40">
        <v>0.54054054054054057</v>
      </c>
      <c r="T327" s="40">
        <v>0.45945945945945948</v>
      </c>
      <c r="U327" s="40">
        <v>37</v>
      </c>
    </row>
    <row r="328" spans="1:21">
      <c r="A328" s="40">
        <v>3</v>
      </c>
      <c r="B328" s="40">
        <v>10</v>
      </c>
      <c r="C328" s="40">
        <v>9</v>
      </c>
      <c r="D328" s="40">
        <f t="shared" si="46"/>
        <v>0</v>
      </c>
      <c r="E328" s="40">
        <f t="shared" si="47"/>
        <v>0</v>
      </c>
      <c r="F328" s="40">
        <f t="shared" si="48"/>
        <v>0</v>
      </c>
      <c r="G328" s="40">
        <f t="shared" si="49"/>
        <v>0</v>
      </c>
      <c r="H328" s="40">
        <f t="shared" si="50"/>
        <v>0</v>
      </c>
      <c r="I328" s="40">
        <f t="shared" si="51"/>
        <v>0</v>
      </c>
      <c r="J328" s="40">
        <f t="shared" si="52"/>
        <v>0</v>
      </c>
      <c r="K328" s="40">
        <f t="shared" si="53"/>
        <v>0</v>
      </c>
      <c r="L328" s="40">
        <f t="shared" si="54"/>
        <v>0</v>
      </c>
      <c r="M328" s="40">
        <v>1</v>
      </c>
      <c r="N328" s="40">
        <v>1</v>
      </c>
      <c r="O328" s="40">
        <v>1</v>
      </c>
      <c r="P328" s="40">
        <v>1</v>
      </c>
      <c r="Q328" s="40">
        <v>0.94736842105263153</v>
      </c>
      <c r="R328" s="40">
        <v>0.68421052631578949</v>
      </c>
      <c r="S328" s="40">
        <v>0.52631578947368418</v>
      </c>
      <c r="T328" s="40">
        <v>0.36842105263157893</v>
      </c>
      <c r="U328" s="40">
        <v>19</v>
      </c>
    </row>
    <row r="329" spans="1:21">
      <c r="A329" s="40">
        <v>3</v>
      </c>
      <c r="B329" s="40">
        <v>10</v>
      </c>
      <c r="C329" s="40">
        <v>10</v>
      </c>
      <c r="D329" s="40">
        <f t="shared" si="46"/>
        <v>0</v>
      </c>
      <c r="E329" s="40">
        <f t="shared" si="47"/>
        <v>0</v>
      </c>
      <c r="F329" s="40">
        <f t="shared" si="48"/>
        <v>0</v>
      </c>
      <c r="G329" s="40">
        <f t="shared" si="49"/>
        <v>0</v>
      </c>
      <c r="H329" s="40">
        <f t="shared" si="50"/>
        <v>0</v>
      </c>
      <c r="I329" s="40">
        <f t="shared" si="51"/>
        <v>0</v>
      </c>
      <c r="J329" s="40">
        <f t="shared" si="52"/>
        <v>0</v>
      </c>
      <c r="K329" s="40">
        <f t="shared" si="53"/>
        <v>0</v>
      </c>
      <c r="L329" s="40">
        <f t="shared" si="54"/>
        <v>0</v>
      </c>
      <c r="M329" s="40">
        <v>1</v>
      </c>
      <c r="N329" s="40">
        <v>1</v>
      </c>
      <c r="O329" s="40">
        <v>1</v>
      </c>
      <c r="P329" s="40">
        <v>1</v>
      </c>
      <c r="Q329" s="40">
        <v>1</v>
      </c>
      <c r="R329" s="40">
        <v>0.81818181818181823</v>
      </c>
      <c r="S329" s="40">
        <v>0.63636363636363635</v>
      </c>
      <c r="T329" s="40">
        <v>0.54545454545454541</v>
      </c>
      <c r="U329" s="40">
        <v>11</v>
      </c>
    </row>
    <row r="330" spans="1:21">
      <c r="A330" s="40">
        <v>3</v>
      </c>
      <c r="B330" s="40">
        <v>10</v>
      </c>
      <c r="C330" s="40">
        <v>11</v>
      </c>
      <c r="D330" s="40">
        <f t="shared" si="46"/>
        <v>0</v>
      </c>
      <c r="E330" s="40">
        <f t="shared" si="47"/>
        <v>0</v>
      </c>
      <c r="F330" s="40">
        <f t="shared" si="48"/>
        <v>0</v>
      </c>
      <c r="G330" s="40">
        <f t="shared" si="49"/>
        <v>0</v>
      </c>
      <c r="H330" s="40">
        <f t="shared" si="50"/>
        <v>0</v>
      </c>
      <c r="I330" s="40">
        <f t="shared" si="51"/>
        <v>0</v>
      </c>
      <c r="J330" s="40">
        <f t="shared" si="52"/>
        <v>0</v>
      </c>
      <c r="K330" s="40">
        <f t="shared" si="53"/>
        <v>0</v>
      </c>
      <c r="L330" s="40">
        <f t="shared" si="54"/>
        <v>0</v>
      </c>
      <c r="M330" s="40">
        <v>1</v>
      </c>
      <c r="N330" s="40">
        <v>1</v>
      </c>
      <c r="O330" s="40">
        <v>1</v>
      </c>
      <c r="P330" s="40">
        <v>1</v>
      </c>
      <c r="Q330" s="40">
        <v>1</v>
      </c>
      <c r="R330" s="40">
        <v>1</v>
      </c>
      <c r="S330" s="40">
        <v>0.5</v>
      </c>
      <c r="T330" s="40">
        <v>0.5</v>
      </c>
      <c r="U330" s="40">
        <v>2</v>
      </c>
    </row>
    <row r="331" spans="1:21">
      <c r="A331" s="40">
        <v>3</v>
      </c>
      <c r="B331" s="40">
        <v>10</v>
      </c>
      <c r="C331" s="40">
        <v>12</v>
      </c>
      <c r="D331" s="40">
        <f t="shared" si="46"/>
        <v>0</v>
      </c>
      <c r="E331" s="40">
        <f t="shared" si="47"/>
        <v>0</v>
      </c>
      <c r="F331" s="40">
        <f t="shared" si="48"/>
        <v>0</v>
      </c>
      <c r="G331" s="40">
        <f t="shared" si="49"/>
        <v>0</v>
      </c>
      <c r="H331" s="40">
        <f t="shared" si="50"/>
        <v>0</v>
      </c>
      <c r="I331" s="40">
        <f t="shared" si="51"/>
        <v>0</v>
      </c>
      <c r="J331" s="40">
        <f t="shared" si="52"/>
        <v>0</v>
      </c>
      <c r="K331" s="40">
        <f t="shared" si="53"/>
        <v>0</v>
      </c>
      <c r="L331" s="40">
        <f t="shared" si="54"/>
        <v>0</v>
      </c>
      <c r="M331" s="40">
        <v>1</v>
      </c>
      <c r="N331" s="40">
        <v>1</v>
      </c>
      <c r="O331" s="40">
        <v>1</v>
      </c>
      <c r="P331" s="40">
        <v>1</v>
      </c>
      <c r="Q331" s="40">
        <v>0.66666666666666663</v>
      </c>
      <c r="R331" s="40">
        <v>0.66666666666666663</v>
      </c>
      <c r="S331" s="40">
        <v>0.33333333333333331</v>
      </c>
      <c r="T331" s="40">
        <v>0.33333333333333331</v>
      </c>
      <c r="U331" s="40">
        <v>3</v>
      </c>
    </row>
    <row r="332" spans="1:21">
      <c r="A332" s="40">
        <v>3</v>
      </c>
      <c r="B332" s="40">
        <v>11</v>
      </c>
      <c r="C332" s="40">
        <v>4</v>
      </c>
      <c r="D332" s="40">
        <f t="shared" si="46"/>
        <v>0</v>
      </c>
      <c r="E332" s="40">
        <f t="shared" si="47"/>
        <v>0</v>
      </c>
      <c r="F332" s="40">
        <f t="shared" si="48"/>
        <v>0</v>
      </c>
      <c r="G332" s="40">
        <f t="shared" si="49"/>
        <v>0</v>
      </c>
      <c r="H332" s="40">
        <f t="shared" si="50"/>
        <v>0</v>
      </c>
      <c r="I332" s="40">
        <f t="shared" si="51"/>
        <v>0</v>
      </c>
      <c r="J332" s="40">
        <f t="shared" si="52"/>
        <v>0</v>
      </c>
      <c r="K332" s="40">
        <f t="shared" si="53"/>
        <v>0</v>
      </c>
      <c r="L332" s="40">
        <f t="shared" si="54"/>
        <v>0</v>
      </c>
      <c r="M332" s="40">
        <v>1</v>
      </c>
      <c r="N332" s="40">
        <v>1</v>
      </c>
      <c r="O332" s="40">
        <v>1</v>
      </c>
      <c r="P332" s="40">
        <v>1</v>
      </c>
      <c r="Q332" s="40">
        <v>1</v>
      </c>
      <c r="R332" s="40">
        <v>0.75</v>
      </c>
      <c r="S332" s="40">
        <v>0.25</v>
      </c>
      <c r="T332" s="40">
        <v>0</v>
      </c>
      <c r="U332" s="40">
        <v>4</v>
      </c>
    </row>
    <row r="333" spans="1:21">
      <c r="A333" s="40">
        <v>3</v>
      </c>
      <c r="B333" s="40">
        <v>11</v>
      </c>
      <c r="C333" s="40">
        <v>5</v>
      </c>
      <c r="D333" s="40">
        <f t="shared" si="46"/>
        <v>0</v>
      </c>
      <c r="E333" s="40">
        <f t="shared" si="47"/>
        <v>0</v>
      </c>
      <c r="F333" s="40">
        <f t="shared" si="48"/>
        <v>0</v>
      </c>
      <c r="G333" s="40">
        <f t="shared" si="49"/>
        <v>0</v>
      </c>
      <c r="H333" s="40">
        <f t="shared" si="50"/>
        <v>0</v>
      </c>
      <c r="I333" s="40">
        <f t="shared" si="51"/>
        <v>0</v>
      </c>
      <c r="J333" s="40">
        <f t="shared" si="52"/>
        <v>0</v>
      </c>
      <c r="K333" s="40">
        <f t="shared" si="53"/>
        <v>0</v>
      </c>
      <c r="L333" s="40">
        <f t="shared" si="54"/>
        <v>0</v>
      </c>
      <c r="M333" s="40">
        <v>1</v>
      </c>
      <c r="N333" s="40">
        <v>1</v>
      </c>
      <c r="O333" s="40">
        <v>1</v>
      </c>
      <c r="P333" s="40">
        <v>1</v>
      </c>
      <c r="Q333" s="40">
        <v>1</v>
      </c>
      <c r="R333" s="40">
        <v>0.94117647058823528</v>
      </c>
      <c r="S333" s="40">
        <v>0.47058823529411764</v>
      </c>
      <c r="T333" s="40">
        <v>0.35294117647058826</v>
      </c>
      <c r="U333" s="40">
        <v>17</v>
      </c>
    </row>
    <row r="334" spans="1:21">
      <c r="A334" s="40">
        <v>3</v>
      </c>
      <c r="B334" s="40">
        <v>11</v>
      </c>
      <c r="C334" s="40">
        <v>6</v>
      </c>
      <c r="D334" s="40">
        <f t="shared" si="46"/>
        <v>0</v>
      </c>
      <c r="E334" s="40">
        <f t="shared" si="47"/>
        <v>0</v>
      </c>
      <c r="F334" s="40">
        <f t="shared" si="48"/>
        <v>0</v>
      </c>
      <c r="G334" s="40">
        <f t="shared" si="49"/>
        <v>0</v>
      </c>
      <c r="H334" s="40">
        <f t="shared" si="50"/>
        <v>0</v>
      </c>
      <c r="I334" s="40">
        <f t="shared" si="51"/>
        <v>0</v>
      </c>
      <c r="J334" s="40">
        <f t="shared" si="52"/>
        <v>0</v>
      </c>
      <c r="K334" s="40">
        <f t="shared" si="53"/>
        <v>0</v>
      </c>
      <c r="L334" s="40">
        <f t="shared" si="54"/>
        <v>0</v>
      </c>
      <c r="M334" s="40">
        <v>1</v>
      </c>
      <c r="N334" s="40">
        <v>1</v>
      </c>
      <c r="O334" s="40">
        <v>1</v>
      </c>
      <c r="P334" s="40">
        <v>1</v>
      </c>
      <c r="Q334" s="40">
        <v>1</v>
      </c>
      <c r="R334" s="40">
        <v>0.81481481481481477</v>
      </c>
      <c r="S334" s="40">
        <v>0.51851851851851849</v>
      </c>
      <c r="T334" s="40">
        <v>0.44444444444444442</v>
      </c>
      <c r="U334" s="40">
        <v>27</v>
      </c>
    </row>
    <row r="335" spans="1:21">
      <c r="A335" s="40">
        <v>3</v>
      </c>
      <c r="B335" s="40">
        <v>11</v>
      </c>
      <c r="C335" s="40">
        <v>7</v>
      </c>
      <c r="D335" s="40">
        <f t="shared" si="46"/>
        <v>0</v>
      </c>
      <c r="E335" s="40">
        <f t="shared" si="47"/>
        <v>0</v>
      </c>
      <c r="F335" s="40">
        <f t="shared" si="48"/>
        <v>0</v>
      </c>
      <c r="G335" s="40">
        <f t="shared" si="49"/>
        <v>0</v>
      </c>
      <c r="H335" s="40">
        <f t="shared" si="50"/>
        <v>0</v>
      </c>
      <c r="I335" s="40">
        <f t="shared" si="51"/>
        <v>0</v>
      </c>
      <c r="J335" s="40">
        <f t="shared" si="52"/>
        <v>0</v>
      </c>
      <c r="K335" s="40">
        <f t="shared" si="53"/>
        <v>0</v>
      </c>
      <c r="L335" s="40">
        <f t="shared" si="54"/>
        <v>0</v>
      </c>
      <c r="M335" s="40">
        <v>1</v>
      </c>
      <c r="N335" s="40">
        <v>1</v>
      </c>
      <c r="O335" s="40">
        <v>1</v>
      </c>
      <c r="P335" s="40">
        <v>1</v>
      </c>
      <c r="Q335" s="40">
        <v>0.89090909090909087</v>
      </c>
      <c r="R335" s="40">
        <v>0.81818181818181823</v>
      </c>
      <c r="S335" s="40">
        <v>0.61818181818181817</v>
      </c>
      <c r="T335" s="40">
        <v>0.52727272727272723</v>
      </c>
      <c r="U335" s="40">
        <v>55</v>
      </c>
    </row>
    <row r="336" spans="1:21">
      <c r="A336" s="40">
        <v>3</v>
      </c>
      <c r="B336" s="40">
        <v>11</v>
      </c>
      <c r="C336" s="40">
        <v>8</v>
      </c>
      <c r="D336" s="40">
        <f t="shared" si="46"/>
        <v>0</v>
      </c>
      <c r="E336" s="40">
        <f t="shared" si="47"/>
        <v>0</v>
      </c>
      <c r="F336" s="40">
        <f t="shared" si="48"/>
        <v>0</v>
      </c>
      <c r="G336" s="40">
        <f t="shared" si="49"/>
        <v>0</v>
      </c>
      <c r="H336" s="40">
        <f t="shared" si="50"/>
        <v>0</v>
      </c>
      <c r="I336" s="40">
        <f t="shared" si="51"/>
        <v>0</v>
      </c>
      <c r="J336" s="40">
        <f t="shared" si="52"/>
        <v>0</v>
      </c>
      <c r="K336" s="40">
        <f t="shared" si="53"/>
        <v>0</v>
      </c>
      <c r="L336" s="40">
        <f t="shared" si="54"/>
        <v>0</v>
      </c>
      <c r="M336" s="40">
        <v>1</v>
      </c>
      <c r="N336" s="40">
        <v>1</v>
      </c>
      <c r="O336" s="40">
        <v>1</v>
      </c>
      <c r="P336" s="40">
        <v>1</v>
      </c>
      <c r="Q336" s="40">
        <v>1</v>
      </c>
      <c r="R336" s="40">
        <v>0.8571428571428571</v>
      </c>
      <c r="S336" s="40">
        <v>0.5714285714285714</v>
      </c>
      <c r="T336" s="40">
        <v>0.48571428571428571</v>
      </c>
      <c r="U336" s="40">
        <v>35</v>
      </c>
    </row>
    <row r="337" spans="1:21">
      <c r="A337" s="40">
        <v>3</v>
      </c>
      <c r="B337" s="40">
        <v>11</v>
      </c>
      <c r="C337" s="40">
        <v>9</v>
      </c>
      <c r="D337" s="40">
        <f t="shared" si="46"/>
        <v>0</v>
      </c>
      <c r="E337" s="40">
        <f t="shared" si="47"/>
        <v>0</v>
      </c>
      <c r="F337" s="40">
        <f t="shared" si="48"/>
        <v>0</v>
      </c>
      <c r="G337" s="40">
        <f t="shared" si="49"/>
        <v>0</v>
      </c>
      <c r="H337" s="40">
        <f t="shared" si="50"/>
        <v>0</v>
      </c>
      <c r="I337" s="40">
        <f t="shared" si="51"/>
        <v>0</v>
      </c>
      <c r="J337" s="40">
        <f t="shared" si="52"/>
        <v>0</v>
      </c>
      <c r="K337" s="40">
        <f t="shared" si="53"/>
        <v>0</v>
      </c>
      <c r="L337" s="40">
        <f t="shared" si="54"/>
        <v>0</v>
      </c>
      <c r="M337" s="40">
        <v>1</v>
      </c>
      <c r="N337" s="40">
        <v>1</v>
      </c>
      <c r="O337" s="40">
        <v>1</v>
      </c>
      <c r="P337" s="40">
        <v>0.96296296296296291</v>
      </c>
      <c r="Q337" s="40">
        <v>0.92592592592592593</v>
      </c>
      <c r="R337" s="40">
        <v>0.81481481481481477</v>
      </c>
      <c r="S337" s="40">
        <v>0.59259259259259256</v>
      </c>
      <c r="T337" s="40">
        <v>0.44444444444444442</v>
      </c>
      <c r="U337" s="40">
        <v>27</v>
      </c>
    </row>
    <row r="338" spans="1:21">
      <c r="A338" s="40">
        <v>3</v>
      </c>
      <c r="B338" s="40">
        <v>11</v>
      </c>
      <c r="C338" s="40">
        <v>10</v>
      </c>
      <c r="D338" s="40">
        <f t="shared" si="46"/>
        <v>0</v>
      </c>
      <c r="E338" s="40">
        <f t="shared" si="47"/>
        <v>0</v>
      </c>
      <c r="F338" s="40">
        <f t="shared" si="48"/>
        <v>0</v>
      </c>
      <c r="G338" s="40">
        <f t="shared" si="49"/>
        <v>0</v>
      </c>
      <c r="H338" s="40">
        <f t="shared" si="50"/>
        <v>0</v>
      </c>
      <c r="I338" s="40">
        <f t="shared" si="51"/>
        <v>0</v>
      </c>
      <c r="J338" s="40">
        <f t="shared" si="52"/>
        <v>0</v>
      </c>
      <c r="K338" s="40">
        <f t="shared" si="53"/>
        <v>0</v>
      </c>
      <c r="L338" s="40">
        <f t="shared" si="54"/>
        <v>0</v>
      </c>
      <c r="M338" s="40">
        <v>1</v>
      </c>
      <c r="N338" s="40">
        <v>1</v>
      </c>
      <c r="O338" s="40">
        <v>1</v>
      </c>
      <c r="P338" s="40">
        <v>1</v>
      </c>
      <c r="Q338" s="40">
        <v>0.9</v>
      </c>
      <c r="R338" s="40">
        <v>0.9</v>
      </c>
      <c r="S338" s="40">
        <v>0.8</v>
      </c>
      <c r="T338" s="40">
        <v>0.6</v>
      </c>
      <c r="U338" s="40">
        <v>10</v>
      </c>
    </row>
    <row r="339" spans="1:21">
      <c r="A339" s="40">
        <v>3</v>
      </c>
      <c r="B339" s="40">
        <v>11</v>
      </c>
      <c r="C339" s="40">
        <v>11</v>
      </c>
      <c r="D339" s="40">
        <f t="shared" si="46"/>
        <v>0</v>
      </c>
      <c r="E339" s="40">
        <f t="shared" si="47"/>
        <v>0</v>
      </c>
      <c r="F339" s="40">
        <f t="shared" si="48"/>
        <v>0</v>
      </c>
      <c r="G339" s="40">
        <f t="shared" si="49"/>
        <v>0</v>
      </c>
      <c r="H339" s="40">
        <f t="shared" si="50"/>
        <v>0</v>
      </c>
      <c r="I339" s="40">
        <f t="shared" si="51"/>
        <v>0</v>
      </c>
      <c r="J339" s="40">
        <f t="shared" si="52"/>
        <v>0</v>
      </c>
      <c r="K339" s="40">
        <f t="shared" si="53"/>
        <v>0</v>
      </c>
      <c r="L339" s="40">
        <f t="shared" si="54"/>
        <v>0</v>
      </c>
      <c r="M339" s="40">
        <v>1</v>
      </c>
      <c r="N339" s="40">
        <v>1</v>
      </c>
      <c r="O339" s="40">
        <v>1</v>
      </c>
      <c r="P339" s="40">
        <v>1</v>
      </c>
      <c r="Q339" s="40">
        <v>1</v>
      </c>
      <c r="R339" s="40">
        <v>1</v>
      </c>
      <c r="S339" s="40">
        <v>1</v>
      </c>
      <c r="T339" s="40">
        <v>1</v>
      </c>
      <c r="U339" s="40">
        <v>1</v>
      </c>
    </row>
    <row r="340" spans="1:21">
      <c r="A340" s="40">
        <v>3</v>
      </c>
      <c r="B340" s="40">
        <v>11</v>
      </c>
      <c r="C340" s="40">
        <v>12</v>
      </c>
      <c r="D340" s="40">
        <f t="shared" si="46"/>
        <v>0</v>
      </c>
      <c r="E340" s="40">
        <f t="shared" si="47"/>
        <v>0</v>
      </c>
      <c r="F340" s="40">
        <f t="shared" si="48"/>
        <v>0</v>
      </c>
      <c r="G340" s="40">
        <f t="shared" si="49"/>
        <v>0</v>
      </c>
      <c r="H340" s="40">
        <f t="shared" si="50"/>
        <v>0</v>
      </c>
      <c r="I340" s="40">
        <f t="shared" si="51"/>
        <v>0</v>
      </c>
      <c r="J340" s="40">
        <f t="shared" si="52"/>
        <v>0</v>
      </c>
      <c r="K340" s="40">
        <f t="shared" si="53"/>
        <v>0</v>
      </c>
      <c r="L340" s="40">
        <f t="shared" si="54"/>
        <v>0</v>
      </c>
      <c r="M340" s="40">
        <v>1</v>
      </c>
      <c r="N340" s="40">
        <v>1</v>
      </c>
      <c r="O340" s="40">
        <v>1</v>
      </c>
      <c r="P340" s="40">
        <v>1</v>
      </c>
      <c r="Q340" s="40">
        <v>1</v>
      </c>
      <c r="R340" s="40">
        <v>0.875</v>
      </c>
      <c r="S340" s="40">
        <v>0.625</v>
      </c>
      <c r="T340" s="40">
        <v>0.625</v>
      </c>
      <c r="U340" s="40">
        <v>8</v>
      </c>
    </row>
    <row r="341" spans="1:21">
      <c r="A341" s="40">
        <v>3</v>
      </c>
      <c r="B341" s="40">
        <v>12</v>
      </c>
      <c r="C341" s="40">
        <v>5</v>
      </c>
      <c r="D341" s="40">
        <f t="shared" si="46"/>
        <v>0</v>
      </c>
      <c r="E341" s="40">
        <f t="shared" si="47"/>
        <v>0</v>
      </c>
      <c r="F341" s="40">
        <f t="shared" si="48"/>
        <v>0</v>
      </c>
      <c r="G341" s="40">
        <f t="shared" si="49"/>
        <v>0</v>
      </c>
      <c r="H341" s="40">
        <f t="shared" si="50"/>
        <v>0</v>
      </c>
      <c r="I341" s="40">
        <f t="shared" si="51"/>
        <v>0</v>
      </c>
      <c r="J341" s="40">
        <f t="shared" si="52"/>
        <v>0</v>
      </c>
      <c r="K341" s="40">
        <f t="shared" si="53"/>
        <v>0</v>
      </c>
      <c r="L341" s="40">
        <f t="shared" si="54"/>
        <v>0</v>
      </c>
      <c r="M341" s="40">
        <v>1</v>
      </c>
      <c r="N341" s="40">
        <v>1</v>
      </c>
      <c r="O341" s="40">
        <v>1</v>
      </c>
      <c r="P341" s="40">
        <v>1</v>
      </c>
      <c r="Q341" s="40">
        <v>0.9</v>
      </c>
      <c r="R341" s="40">
        <v>0.8</v>
      </c>
      <c r="S341" s="40">
        <v>0.6</v>
      </c>
      <c r="T341" s="40">
        <v>0.5</v>
      </c>
      <c r="U341" s="40">
        <v>10</v>
      </c>
    </row>
    <row r="342" spans="1:21">
      <c r="A342" s="40">
        <v>3</v>
      </c>
      <c r="B342" s="40">
        <v>12</v>
      </c>
      <c r="C342" s="40">
        <v>6</v>
      </c>
      <c r="D342" s="40">
        <f t="shared" si="46"/>
        <v>0</v>
      </c>
      <c r="E342" s="40">
        <f t="shared" si="47"/>
        <v>0</v>
      </c>
      <c r="F342" s="40">
        <f t="shared" si="48"/>
        <v>0</v>
      </c>
      <c r="G342" s="40">
        <f t="shared" si="49"/>
        <v>0</v>
      </c>
      <c r="H342" s="40">
        <f t="shared" si="50"/>
        <v>0</v>
      </c>
      <c r="I342" s="40">
        <f t="shared" si="51"/>
        <v>0</v>
      </c>
      <c r="J342" s="40">
        <f t="shared" si="52"/>
        <v>0</v>
      </c>
      <c r="K342" s="40">
        <f t="shared" si="53"/>
        <v>0</v>
      </c>
      <c r="L342" s="40">
        <f t="shared" si="54"/>
        <v>0</v>
      </c>
      <c r="M342" s="40">
        <v>1</v>
      </c>
      <c r="N342" s="40">
        <v>1</v>
      </c>
      <c r="O342" s="40">
        <v>1</v>
      </c>
      <c r="P342" s="40">
        <v>1</v>
      </c>
      <c r="Q342" s="40">
        <v>1</v>
      </c>
      <c r="R342" s="40">
        <v>0.91666666666666663</v>
      </c>
      <c r="S342" s="40">
        <v>0.5</v>
      </c>
      <c r="T342" s="40">
        <v>0.33333333333333331</v>
      </c>
      <c r="U342" s="40">
        <v>12</v>
      </c>
    </row>
    <row r="343" spans="1:21">
      <c r="A343" s="40">
        <v>3</v>
      </c>
      <c r="B343" s="40">
        <v>12</v>
      </c>
      <c r="C343" s="40">
        <v>7</v>
      </c>
      <c r="D343" s="40">
        <f t="shared" si="46"/>
        <v>0</v>
      </c>
      <c r="E343" s="40">
        <f t="shared" si="47"/>
        <v>0</v>
      </c>
      <c r="F343" s="40">
        <f t="shared" si="48"/>
        <v>0</v>
      </c>
      <c r="G343" s="40">
        <f t="shared" si="49"/>
        <v>0</v>
      </c>
      <c r="H343" s="40">
        <f t="shared" si="50"/>
        <v>0</v>
      </c>
      <c r="I343" s="40">
        <f t="shared" si="51"/>
        <v>0</v>
      </c>
      <c r="J343" s="40">
        <f t="shared" si="52"/>
        <v>0</v>
      </c>
      <c r="K343" s="40">
        <f t="shared" si="53"/>
        <v>0</v>
      </c>
      <c r="L343" s="40">
        <f t="shared" si="54"/>
        <v>0</v>
      </c>
      <c r="M343" s="40">
        <v>1</v>
      </c>
      <c r="N343" s="40">
        <v>1</v>
      </c>
      <c r="O343" s="40">
        <v>1</v>
      </c>
      <c r="P343" s="40">
        <v>1</v>
      </c>
      <c r="Q343" s="40">
        <v>1</v>
      </c>
      <c r="R343" s="40">
        <v>1</v>
      </c>
      <c r="S343" s="40">
        <v>0.8125</v>
      </c>
      <c r="T343" s="40">
        <v>0.6875</v>
      </c>
      <c r="U343" s="40">
        <v>32</v>
      </c>
    </row>
    <row r="344" spans="1:21">
      <c r="A344" s="40">
        <v>3</v>
      </c>
      <c r="B344" s="40">
        <v>12</v>
      </c>
      <c r="C344" s="40">
        <v>8</v>
      </c>
      <c r="D344" s="40">
        <f t="shared" si="46"/>
        <v>0</v>
      </c>
      <c r="E344" s="40">
        <f t="shared" si="47"/>
        <v>0</v>
      </c>
      <c r="F344" s="40">
        <f t="shared" si="48"/>
        <v>0</v>
      </c>
      <c r="G344" s="40">
        <f t="shared" si="49"/>
        <v>0</v>
      </c>
      <c r="H344" s="40">
        <f t="shared" si="50"/>
        <v>0</v>
      </c>
      <c r="I344" s="40">
        <f t="shared" si="51"/>
        <v>0</v>
      </c>
      <c r="J344" s="40">
        <f t="shared" si="52"/>
        <v>0</v>
      </c>
      <c r="K344" s="40">
        <f t="shared" si="53"/>
        <v>0</v>
      </c>
      <c r="L344" s="40">
        <f t="shared" si="54"/>
        <v>0</v>
      </c>
      <c r="M344" s="40">
        <v>1</v>
      </c>
      <c r="N344" s="40">
        <v>1</v>
      </c>
      <c r="O344" s="40">
        <v>1</v>
      </c>
      <c r="P344" s="40">
        <v>1</v>
      </c>
      <c r="Q344" s="40">
        <v>0.967741935483871</v>
      </c>
      <c r="R344" s="40">
        <v>0.93548387096774188</v>
      </c>
      <c r="S344" s="40">
        <v>0.64516129032258063</v>
      </c>
      <c r="T344" s="40">
        <v>0.5161290322580645</v>
      </c>
      <c r="U344" s="40">
        <v>31</v>
      </c>
    </row>
    <row r="345" spans="1:21">
      <c r="A345" s="40">
        <v>3</v>
      </c>
      <c r="B345" s="40">
        <v>12</v>
      </c>
      <c r="C345" s="40">
        <v>9</v>
      </c>
      <c r="D345" s="40">
        <f t="shared" si="46"/>
        <v>0</v>
      </c>
      <c r="E345" s="40">
        <f t="shared" si="47"/>
        <v>0</v>
      </c>
      <c r="F345" s="40">
        <f t="shared" si="48"/>
        <v>0</v>
      </c>
      <c r="G345" s="40">
        <f t="shared" si="49"/>
        <v>0</v>
      </c>
      <c r="H345" s="40">
        <f t="shared" si="50"/>
        <v>0</v>
      </c>
      <c r="I345" s="40">
        <f t="shared" si="51"/>
        <v>0</v>
      </c>
      <c r="J345" s="40">
        <f t="shared" si="52"/>
        <v>0</v>
      </c>
      <c r="K345" s="40">
        <f t="shared" si="53"/>
        <v>0</v>
      </c>
      <c r="L345" s="40">
        <f t="shared" si="54"/>
        <v>0</v>
      </c>
      <c r="M345" s="40">
        <v>1</v>
      </c>
      <c r="N345" s="40">
        <v>1</v>
      </c>
      <c r="O345" s="40">
        <v>1</v>
      </c>
      <c r="P345" s="40">
        <v>1</v>
      </c>
      <c r="Q345" s="40">
        <v>1</v>
      </c>
      <c r="R345" s="40">
        <v>0.9285714285714286</v>
      </c>
      <c r="S345" s="40">
        <v>0.6428571428571429</v>
      </c>
      <c r="T345" s="40">
        <v>0.6428571428571429</v>
      </c>
      <c r="U345" s="40">
        <v>14</v>
      </c>
    </row>
    <row r="346" spans="1:21">
      <c r="A346" s="40">
        <v>3</v>
      </c>
      <c r="B346" s="40">
        <v>12</v>
      </c>
      <c r="C346" s="40">
        <v>10</v>
      </c>
      <c r="D346" s="40">
        <f t="shared" si="46"/>
        <v>0</v>
      </c>
      <c r="E346" s="40">
        <f t="shared" si="47"/>
        <v>0</v>
      </c>
      <c r="F346" s="40">
        <f t="shared" si="48"/>
        <v>0</v>
      </c>
      <c r="G346" s="40">
        <f t="shared" si="49"/>
        <v>0</v>
      </c>
      <c r="H346" s="40">
        <f t="shared" si="50"/>
        <v>0</v>
      </c>
      <c r="I346" s="40">
        <f t="shared" si="51"/>
        <v>0</v>
      </c>
      <c r="J346" s="40">
        <f t="shared" si="52"/>
        <v>0</v>
      </c>
      <c r="K346" s="40">
        <f t="shared" si="53"/>
        <v>0</v>
      </c>
      <c r="L346" s="40">
        <f t="shared" si="54"/>
        <v>0</v>
      </c>
      <c r="M346" s="40">
        <v>1</v>
      </c>
      <c r="N346" s="40">
        <v>1</v>
      </c>
      <c r="O346" s="40">
        <v>1</v>
      </c>
      <c r="P346" s="40">
        <v>1</v>
      </c>
      <c r="Q346" s="40">
        <v>1</v>
      </c>
      <c r="R346" s="40">
        <v>1</v>
      </c>
      <c r="S346" s="40">
        <v>0.8571428571428571</v>
      </c>
      <c r="T346" s="40">
        <v>0.8571428571428571</v>
      </c>
      <c r="U346" s="40">
        <v>7</v>
      </c>
    </row>
    <row r="347" spans="1:21">
      <c r="A347" s="40">
        <v>3</v>
      </c>
      <c r="B347" s="40">
        <v>12</v>
      </c>
      <c r="C347" s="40">
        <v>11</v>
      </c>
      <c r="D347" s="40">
        <f t="shared" si="46"/>
        <v>0</v>
      </c>
      <c r="E347" s="40">
        <f t="shared" si="47"/>
        <v>0</v>
      </c>
      <c r="F347" s="40">
        <f t="shared" si="48"/>
        <v>0</v>
      </c>
      <c r="G347" s="40">
        <f t="shared" si="49"/>
        <v>0</v>
      </c>
      <c r="H347" s="40">
        <f t="shared" si="50"/>
        <v>0</v>
      </c>
      <c r="I347" s="40">
        <f t="shared" si="51"/>
        <v>0</v>
      </c>
      <c r="J347" s="40">
        <f t="shared" si="52"/>
        <v>0</v>
      </c>
      <c r="K347" s="40">
        <f t="shared" si="53"/>
        <v>0</v>
      </c>
      <c r="L347" s="40">
        <f t="shared" si="54"/>
        <v>0</v>
      </c>
      <c r="M347" s="40">
        <v>1</v>
      </c>
      <c r="N347" s="40">
        <v>1</v>
      </c>
      <c r="O347" s="40">
        <v>1</v>
      </c>
      <c r="P347" s="40">
        <v>1</v>
      </c>
      <c r="Q347" s="40">
        <v>1</v>
      </c>
      <c r="R347" s="40">
        <v>1</v>
      </c>
      <c r="S347" s="40">
        <v>0.66666666666666663</v>
      </c>
      <c r="T347" s="40">
        <v>0.66666666666666663</v>
      </c>
      <c r="U347" s="40">
        <v>3</v>
      </c>
    </row>
    <row r="348" spans="1:21">
      <c r="A348" s="40">
        <v>3</v>
      </c>
      <c r="B348" s="40">
        <v>12</v>
      </c>
      <c r="C348" s="40">
        <v>12</v>
      </c>
      <c r="D348" s="40">
        <f t="shared" si="46"/>
        <v>0</v>
      </c>
      <c r="E348" s="40">
        <f t="shared" si="47"/>
        <v>0</v>
      </c>
      <c r="F348" s="40">
        <f t="shared" si="48"/>
        <v>0</v>
      </c>
      <c r="G348" s="40">
        <f t="shared" si="49"/>
        <v>0</v>
      </c>
      <c r="H348" s="40">
        <f t="shared" si="50"/>
        <v>0</v>
      </c>
      <c r="I348" s="40">
        <f t="shared" si="51"/>
        <v>0</v>
      </c>
      <c r="J348" s="40">
        <f t="shared" si="52"/>
        <v>0</v>
      </c>
      <c r="K348" s="40">
        <f t="shared" si="53"/>
        <v>0</v>
      </c>
      <c r="L348" s="40">
        <f t="shared" si="54"/>
        <v>0</v>
      </c>
      <c r="M348" s="40">
        <v>1</v>
      </c>
      <c r="N348" s="40">
        <v>1</v>
      </c>
      <c r="O348" s="40">
        <v>1</v>
      </c>
      <c r="P348" s="40">
        <v>1</v>
      </c>
      <c r="Q348" s="40">
        <v>1</v>
      </c>
      <c r="R348" s="40">
        <v>0.8</v>
      </c>
      <c r="S348" s="40">
        <v>0.8</v>
      </c>
      <c r="T348" s="40">
        <v>0.6</v>
      </c>
      <c r="U348" s="40">
        <v>5</v>
      </c>
    </row>
    <row r="349" spans="1:21">
      <c r="A349" s="40">
        <v>3</v>
      </c>
      <c r="B349" s="40">
        <v>13</v>
      </c>
      <c r="C349" s="40">
        <v>4</v>
      </c>
      <c r="D349" s="40">
        <f t="shared" si="46"/>
        <v>0</v>
      </c>
      <c r="E349" s="40">
        <f t="shared" si="47"/>
        <v>0</v>
      </c>
      <c r="F349" s="40">
        <f t="shared" si="48"/>
        <v>0</v>
      </c>
      <c r="G349" s="40">
        <f t="shared" si="49"/>
        <v>0</v>
      </c>
      <c r="H349" s="40">
        <f t="shared" si="50"/>
        <v>0</v>
      </c>
      <c r="I349" s="40">
        <f t="shared" si="51"/>
        <v>0</v>
      </c>
      <c r="J349" s="40">
        <f t="shared" si="52"/>
        <v>0</v>
      </c>
      <c r="K349" s="40">
        <f t="shared" si="53"/>
        <v>0</v>
      </c>
      <c r="L349" s="40">
        <f t="shared" si="54"/>
        <v>0</v>
      </c>
      <c r="M349" s="40">
        <v>1</v>
      </c>
      <c r="N349" s="40">
        <v>1</v>
      </c>
      <c r="O349" s="40">
        <v>1</v>
      </c>
      <c r="P349" s="40">
        <v>1</v>
      </c>
      <c r="Q349" s="40">
        <v>1</v>
      </c>
      <c r="R349" s="40">
        <v>1</v>
      </c>
      <c r="S349" s="40">
        <v>1</v>
      </c>
      <c r="T349" s="40">
        <v>1</v>
      </c>
      <c r="U349" s="40">
        <v>1</v>
      </c>
    </row>
    <row r="350" spans="1:21">
      <c r="A350" s="40">
        <v>3</v>
      </c>
      <c r="B350" s="40">
        <v>13</v>
      </c>
      <c r="C350" s="40">
        <v>5</v>
      </c>
      <c r="D350" s="40">
        <f t="shared" si="46"/>
        <v>0</v>
      </c>
      <c r="E350" s="40">
        <f t="shared" si="47"/>
        <v>0</v>
      </c>
      <c r="F350" s="40">
        <f t="shared" si="48"/>
        <v>0</v>
      </c>
      <c r="G350" s="40">
        <f t="shared" si="49"/>
        <v>0</v>
      </c>
      <c r="H350" s="40">
        <f t="shared" si="50"/>
        <v>0</v>
      </c>
      <c r="I350" s="40">
        <f t="shared" si="51"/>
        <v>0</v>
      </c>
      <c r="J350" s="40">
        <f t="shared" si="52"/>
        <v>0</v>
      </c>
      <c r="K350" s="40">
        <f t="shared" si="53"/>
        <v>0</v>
      </c>
      <c r="L350" s="40">
        <f t="shared" si="54"/>
        <v>0</v>
      </c>
      <c r="M350" s="40">
        <v>1</v>
      </c>
      <c r="N350" s="40">
        <v>1</v>
      </c>
      <c r="O350" s="40">
        <v>1</v>
      </c>
      <c r="P350" s="40">
        <v>1</v>
      </c>
      <c r="Q350" s="40">
        <v>1</v>
      </c>
      <c r="R350" s="40">
        <v>1</v>
      </c>
      <c r="S350" s="40">
        <v>1</v>
      </c>
      <c r="T350" s="40">
        <v>1</v>
      </c>
      <c r="U350" s="40">
        <v>2</v>
      </c>
    </row>
    <row r="351" spans="1:21">
      <c r="A351" s="40">
        <v>3</v>
      </c>
      <c r="B351" s="40">
        <v>13</v>
      </c>
      <c r="C351" s="40">
        <v>6</v>
      </c>
      <c r="D351" s="40">
        <f t="shared" si="46"/>
        <v>0</v>
      </c>
      <c r="E351" s="40">
        <f t="shared" si="47"/>
        <v>0</v>
      </c>
      <c r="F351" s="40">
        <f t="shared" si="48"/>
        <v>0</v>
      </c>
      <c r="G351" s="40">
        <f t="shared" si="49"/>
        <v>0</v>
      </c>
      <c r="H351" s="40">
        <f t="shared" si="50"/>
        <v>0</v>
      </c>
      <c r="I351" s="40">
        <f t="shared" si="51"/>
        <v>0</v>
      </c>
      <c r="J351" s="40">
        <f t="shared" si="52"/>
        <v>0</v>
      </c>
      <c r="K351" s="40">
        <f t="shared" si="53"/>
        <v>0</v>
      </c>
      <c r="L351" s="40">
        <f t="shared" si="54"/>
        <v>0</v>
      </c>
      <c r="M351" s="40">
        <v>1</v>
      </c>
      <c r="N351" s="40">
        <v>1</v>
      </c>
      <c r="O351" s="40">
        <v>1</v>
      </c>
      <c r="P351" s="40">
        <v>1</v>
      </c>
      <c r="Q351" s="40">
        <v>1</v>
      </c>
      <c r="R351" s="40">
        <v>1</v>
      </c>
      <c r="S351" s="40">
        <v>0.8571428571428571</v>
      </c>
      <c r="T351" s="40">
        <v>0.7142857142857143</v>
      </c>
      <c r="U351" s="40">
        <v>7</v>
      </c>
    </row>
    <row r="352" spans="1:21">
      <c r="A352" s="40">
        <v>3</v>
      </c>
      <c r="B352" s="40">
        <v>13</v>
      </c>
      <c r="C352" s="40">
        <v>7</v>
      </c>
      <c r="D352" s="40">
        <f t="shared" si="46"/>
        <v>0</v>
      </c>
      <c r="E352" s="40">
        <f t="shared" si="47"/>
        <v>0</v>
      </c>
      <c r="F352" s="40">
        <f t="shared" si="48"/>
        <v>0</v>
      </c>
      <c r="G352" s="40">
        <f t="shared" si="49"/>
        <v>0</v>
      </c>
      <c r="H352" s="40">
        <f t="shared" si="50"/>
        <v>0</v>
      </c>
      <c r="I352" s="40">
        <f t="shared" si="51"/>
        <v>0</v>
      </c>
      <c r="J352" s="40">
        <f t="shared" si="52"/>
        <v>0</v>
      </c>
      <c r="K352" s="40">
        <f t="shared" si="53"/>
        <v>0</v>
      </c>
      <c r="L352" s="40">
        <f t="shared" si="54"/>
        <v>0</v>
      </c>
      <c r="M352" s="40">
        <v>1</v>
      </c>
      <c r="N352" s="40">
        <v>1</v>
      </c>
      <c r="O352" s="40">
        <v>1</v>
      </c>
      <c r="P352" s="40">
        <v>1</v>
      </c>
      <c r="Q352" s="40">
        <v>1</v>
      </c>
      <c r="R352" s="40">
        <v>1</v>
      </c>
      <c r="S352" s="40">
        <v>0.81818181818181823</v>
      </c>
      <c r="T352" s="40">
        <v>0.63636363636363635</v>
      </c>
      <c r="U352" s="40">
        <v>22</v>
      </c>
    </row>
    <row r="353" spans="1:21">
      <c r="A353" s="40">
        <v>3</v>
      </c>
      <c r="B353" s="40">
        <v>13</v>
      </c>
      <c r="C353" s="40">
        <v>8</v>
      </c>
      <c r="D353" s="40">
        <f t="shared" si="46"/>
        <v>0</v>
      </c>
      <c r="E353" s="40">
        <f t="shared" si="47"/>
        <v>0</v>
      </c>
      <c r="F353" s="40">
        <f t="shared" si="48"/>
        <v>0</v>
      </c>
      <c r="G353" s="40">
        <f t="shared" si="49"/>
        <v>0</v>
      </c>
      <c r="H353" s="40">
        <f t="shared" si="50"/>
        <v>0</v>
      </c>
      <c r="I353" s="40">
        <f t="shared" si="51"/>
        <v>0</v>
      </c>
      <c r="J353" s="40">
        <f t="shared" si="52"/>
        <v>0</v>
      </c>
      <c r="K353" s="40">
        <f t="shared" si="53"/>
        <v>0</v>
      </c>
      <c r="L353" s="40">
        <f t="shared" si="54"/>
        <v>0</v>
      </c>
      <c r="M353" s="40">
        <v>1</v>
      </c>
      <c r="N353" s="40">
        <v>1</v>
      </c>
      <c r="O353" s="40">
        <v>1</v>
      </c>
      <c r="P353" s="40">
        <v>1</v>
      </c>
      <c r="Q353" s="40">
        <v>1</v>
      </c>
      <c r="R353" s="40">
        <v>1</v>
      </c>
      <c r="S353" s="40">
        <v>0.76923076923076927</v>
      </c>
      <c r="T353" s="40">
        <v>0.65384615384615385</v>
      </c>
      <c r="U353" s="40">
        <v>26</v>
      </c>
    </row>
    <row r="354" spans="1:21">
      <c r="A354" s="40">
        <v>3</v>
      </c>
      <c r="B354" s="40">
        <v>13</v>
      </c>
      <c r="C354" s="40">
        <v>9</v>
      </c>
      <c r="D354" s="40">
        <f t="shared" si="46"/>
        <v>0</v>
      </c>
      <c r="E354" s="40">
        <f t="shared" si="47"/>
        <v>0</v>
      </c>
      <c r="F354" s="40">
        <f t="shared" si="48"/>
        <v>0</v>
      </c>
      <c r="G354" s="40">
        <f t="shared" si="49"/>
        <v>0</v>
      </c>
      <c r="H354" s="40">
        <f t="shared" si="50"/>
        <v>0</v>
      </c>
      <c r="I354" s="40">
        <f t="shared" si="51"/>
        <v>0</v>
      </c>
      <c r="J354" s="40">
        <f t="shared" si="52"/>
        <v>0</v>
      </c>
      <c r="K354" s="40">
        <f t="shared" si="53"/>
        <v>0</v>
      </c>
      <c r="L354" s="40">
        <f t="shared" si="54"/>
        <v>0</v>
      </c>
      <c r="M354" s="40">
        <v>1</v>
      </c>
      <c r="N354" s="40">
        <v>1</v>
      </c>
      <c r="O354" s="40">
        <v>1</v>
      </c>
      <c r="P354" s="40">
        <v>1</v>
      </c>
      <c r="Q354" s="40">
        <v>0.9375</v>
      </c>
      <c r="R354" s="40">
        <v>0.9375</v>
      </c>
      <c r="S354" s="40">
        <v>0.9375</v>
      </c>
      <c r="T354" s="40">
        <v>0.8125</v>
      </c>
      <c r="U354" s="40">
        <v>16</v>
      </c>
    </row>
    <row r="355" spans="1:21">
      <c r="A355" s="40">
        <v>3</v>
      </c>
      <c r="B355" s="40">
        <v>13</v>
      </c>
      <c r="C355" s="40">
        <v>10</v>
      </c>
      <c r="D355" s="40">
        <f t="shared" si="46"/>
        <v>0</v>
      </c>
      <c r="E355" s="40">
        <f t="shared" si="47"/>
        <v>0</v>
      </c>
      <c r="F355" s="40">
        <f t="shared" si="48"/>
        <v>0</v>
      </c>
      <c r="G355" s="40">
        <f t="shared" si="49"/>
        <v>0</v>
      </c>
      <c r="H355" s="40">
        <f t="shared" si="50"/>
        <v>0</v>
      </c>
      <c r="I355" s="40">
        <f t="shared" si="51"/>
        <v>0</v>
      </c>
      <c r="J355" s="40">
        <f t="shared" si="52"/>
        <v>0</v>
      </c>
      <c r="K355" s="40">
        <f t="shared" si="53"/>
        <v>0</v>
      </c>
      <c r="L355" s="40">
        <f t="shared" si="54"/>
        <v>0</v>
      </c>
      <c r="M355" s="40">
        <v>1</v>
      </c>
      <c r="N355" s="40">
        <v>1</v>
      </c>
      <c r="O355" s="40">
        <v>1</v>
      </c>
      <c r="P355" s="40">
        <v>1</v>
      </c>
      <c r="Q355" s="40">
        <v>1</v>
      </c>
      <c r="R355" s="40">
        <v>1</v>
      </c>
      <c r="S355" s="40">
        <v>0.8</v>
      </c>
      <c r="T355" s="40">
        <v>0.8</v>
      </c>
      <c r="U355" s="40">
        <v>5</v>
      </c>
    </row>
    <row r="356" spans="1:21">
      <c r="A356" s="40">
        <v>3</v>
      </c>
      <c r="B356" s="40">
        <v>13</v>
      </c>
      <c r="C356" s="40">
        <v>11</v>
      </c>
      <c r="D356" s="40">
        <f t="shared" si="46"/>
        <v>0</v>
      </c>
      <c r="E356" s="40">
        <f t="shared" si="47"/>
        <v>0</v>
      </c>
      <c r="F356" s="40">
        <f t="shared" si="48"/>
        <v>0</v>
      </c>
      <c r="G356" s="40">
        <f t="shared" si="49"/>
        <v>0</v>
      </c>
      <c r="H356" s="40">
        <f t="shared" si="50"/>
        <v>0</v>
      </c>
      <c r="I356" s="40">
        <f t="shared" si="51"/>
        <v>0</v>
      </c>
      <c r="J356" s="40">
        <f t="shared" si="52"/>
        <v>0</v>
      </c>
      <c r="K356" s="40">
        <f t="shared" si="53"/>
        <v>0</v>
      </c>
      <c r="L356" s="40">
        <f t="shared" si="54"/>
        <v>0</v>
      </c>
      <c r="M356" s="40">
        <v>1</v>
      </c>
      <c r="N356" s="40">
        <v>1</v>
      </c>
      <c r="O356" s="40">
        <v>1</v>
      </c>
      <c r="P356" s="40">
        <v>1</v>
      </c>
      <c r="Q356" s="40">
        <v>1</v>
      </c>
      <c r="R356" s="40">
        <v>1</v>
      </c>
      <c r="S356" s="40">
        <v>0.66666666666666663</v>
      </c>
      <c r="T356" s="40">
        <v>0.33333333333333331</v>
      </c>
      <c r="U356" s="40">
        <v>3</v>
      </c>
    </row>
    <row r="357" spans="1:21">
      <c r="A357" s="40">
        <v>3</v>
      </c>
      <c r="B357" s="40">
        <v>13</v>
      </c>
      <c r="C357" s="40">
        <v>12</v>
      </c>
      <c r="D357" s="40">
        <f t="shared" si="46"/>
        <v>0</v>
      </c>
      <c r="E357" s="40">
        <f t="shared" si="47"/>
        <v>0</v>
      </c>
      <c r="F357" s="40">
        <f t="shared" si="48"/>
        <v>0</v>
      </c>
      <c r="G357" s="40">
        <f t="shared" si="49"/>
        <v>0</v>
      </c>
      <c r="H357" s="40">
        <f t="shared" si="50"/>
        <v>0</v>
      </c>
      <c r="I357" s="40">
        <f t="shared" si="51"/>
        <v>0</v>
      </c>
      <c r="J357" s="40">
        <f t="shared" si="52"/>
        <v>0</v>
      </c>
      <c r="K357" s="40">
        <f t="shared" si="53"/>
        <v>0</v>
      </c>
      <c r="L357" s="40">
        <f t="shared" si="54"/>
        <v>0</v>
      </c>
      <c r="M357" s="40">
        <v>1</v>
      </c>
      <c r="N357" s="40">
        <v>1</v>
      </c>
      <c r="O357" s="40">
        <v>1</v>
      </c>
      <c r="P357" s="40">
        <v>1</v>
      </c>
      <c r="Q357" s="40">
        <v>1</v>
      </c>
      <c r="R357" s="40">
        <v>1</v>
      </c>
      <c r="S357" s="40">
        <v>1</v>
      </c>
      <c r="T357" s="40">
        <v>0.75</v>
      </c>
      <c r="U357" s="40">
        <v>4</v>
      </c>
    </row>
    <row r="358" spans="1:21">
      <c r="A358" s="40">
        <v>3</v>
      </c>
      <c r="B358" s="40">
        <v>14</v>
      </c>
      <c r="C358" s="40">
        <v>5</v>
      </c>
      <c r="D358" s="40">
        <f t="shared" si="46"/>
        <v>0</v>
      </c>
      <c r="E358" s="40">
        <f t="shared" si="47"/>
        <v>0</v>
      </c>
      <c r="F358" s="40">
        <f t="shared" si="48"/>
        <v>0</v>
      </c>
      <c r="G358" s="40">
        <f t="shared" si="49"/>
        <v>0</v>
      </c>
      <c r="H358" s="40">
        <f t="shared" si="50"/>
        <v>0</v>
      </c>
      <c r="I358" s="40">
        <f t="shared" si="51"/>
        <v>0</v>
      </c>
      <c r="J358" s="40">
        <f t="shared" si="52"/>
        <v>0</v>
      </c>
      <c r="K358" s="40">
        <f t="shared" si="53"/>
        <v>0</v>
      </c>
      <c r="L358" s="40">
        <f t="shared" si="54"/>
        <v>0</v>
      </c>
      <c r="M358" s="40">
        <v>1</v>
      </c>
      <c r="N358" s="40">
        <v>1</v>
      </c>
      <c r="O358" s="40">
        <v>1</v>
      </c>
      <c r="P358" s="40">
        <v>1</v>
      </c>
      <c r="Q358" s="40">
        <v>1</v>
      </c>
      <c r="R358" s="40">
        <v>1</v>
      </c>
      <c r="S358" s="40">
        <v>1</v>
      </c>
      <c r="T358" s="40">
        <v>1</v>
      </c>
      <c r="U358" s="40">
        <v>2</v>
      </c>
    </row>
    <row r="359" spans="1:21">
      <c r="A359" s="40">
        <v>3</v>
      </c>
      <c r="B359" s="40">
        <v>14</v>
      </c>
      <c r="C359" s="40">
        <v>6</v>
      </c>
      <c r="D359" s="40">
        <f t="shared" si="46"/>
        <v>0</v>
      </c>
      <c r="E359" s="40">
        <f t="shared" si="47"/>
        <v>0</v>
      </c>
      <c r="F359" s="40">
        <f t="shared" si="48"/>
        <v>0</v>
      </c>
      <c r="G359" s="40">
        <f t="shared" si="49"/>
        <v>0</v>
      </c>
      <c r="H359" s="40">
        <f t="shared" si="50"/>
        <v>0</v>
      </c>
      <c r="I359" s="40">
        <f t="shared" si="51"/>
        <v>0</v>
      </c>
      <c r="J359" s="40">
        <f t="shared" si="52"/>
        <v>0</v>
      </c>
      <c r="K359" s="40">
        <f t="shared" si="53"/>
        <v>0</v>
      </c>
      <c r="L359" s="40">
        <f t="shared" si="54"/>
        <v>0</v>
      </c>
      <c r="M359" s="40">
        <v>1</v>
      </c>
      <c r="N359" s="40">
        <v>1</v>
      </c>
      <c r="O359" s="40">
        <v>1</v>
      </c>
      <c r="P359" s="40">
        <v>1</v>
      </c>
      <c r="Q359" s="40">
        <v>1</v>
      </c>
      <c r="R359" s="40">
        <v>0.91666666666666663</v>
      </c>
      <c r="S359" s="40">
        <v>0.91666666666666663</v>
      </c>
      <c r="T359" s="40">
        <v>0.83333333333333337</v>
      </c>
      <c r="U359" s="40">
        <v>12</v>
      </c>
    </row>
    <row r="360" spans="1:21">
      <c r="A360" s="40">
        <v>3</v>
      </c>
      <c r="B360" s="40">
        <v>14</v>
      </c>
      <c r="C360" s="40">
        <v>7</v>
      </c>
      <c r="D360" s="40">
        <f t="shared" si="46"/>
        <v>0</v>
      </c>
      <c r="E360" s="40">
        <f t="shared" si="47"/>
        <v>0</v>
      </c>
      <c r="F360" s="40">
        <f t="shared" si="48"/>
        <v>0</v>
      </c>
      <c r="G360" s="40">
        <f t="shared" si="49"/>
        <v>0</v>
      </c>
      <c r="H360" s="40">
        <f t="shared" si="50"/>
        <v>0</v>
      </c>
      <c r="I360" s="40">
        <f t="shared" si="51"/>
        <v>0</v>
      </c>
      <c r="J360" s="40">
        <f t="shared" si="52"/>
        <v>0</v>
      </c>
      <c r="K360" s="40">
        <f t="shared" si="53"/>
        <v>0</v>
      </c>
      <c r="L360" s="40">
        <f t="shared" si="54"/>
        <v>0</v>
      </c>
      <c r="M360" s="40">
        <v>1</v>
      </c>
      <c r="N360" s="40">
        <v>1</v>
      </c>
      <c r="O360" s="40">
        <v>1</v>
      </c>
      <c r="P360" s="40">
        <v>1</v>
      </c>
      <c r="Q360" s="40">
        <v>1</v>
      </c>
      <c r="R360" s="40">
        <v>1</v>
      </c>
      <c r="S360" s="40">
        <v>0.96296296296296291</v>
      </c>
      <c r="T360" s="40">
        <v>0.81481481481481477</v>
      </c>
      <c r="U360" s="40">
        <v>27</v>
      </c>
    </row>
    <row r="361" spans="1:21">
      <c r="A361" s="40">
        <v>3</v>
      </c>
      <c r="B361" s="40">
        <v>14</v>
      </c>
      <c r="C361" s="40">
        <v>8</v>
      </c>
      <c r="D361" s="40">
        <f t="shared" si="46"/>
        <v>0</v>
      </c>
      <c r="E361" s="40">
        <f t="shared" si="47"/>
        <v>0</v>
      </c>
      <c r="F361" s="40">
        <f t="shared" si="48"/>
        <v>0</v>
      </c>
      <c r="G361" s="40">
        <f t="shared" si="49"/>
        <v>0</v>
      </c>
      <c r="H361" s="40">
        <f t="shared" si="50"/>
        <v>0</v>
      </c>
      <c r="I361" s="40">
        <f t="shared" si="51"/>
        <v>0</v>
      </c>
      <c r="J361" s="40">
        <f t="shared" si="52"/>
        <v>0</v>
      </c>
      <c r="K361" s="40">
        <f t="shared" si="53"/>
        <v>0</v>
      </c>
      <c r="L361" s="40">
        <f t="shared" si="54"/>
        <v>0</v>
      </c>
      <c r="M361" s="40">
        <v>1</v>
      </c>
      <c r="N361" s="40">
        <v>1</v>
      </c>
      <c r="O361" s="40">
        <v>1</v>
      </c>
      <c r="P361" s="40">
        <v>1</v>
      </c>
      <c r="Q361" s="40">
        <v>1</v>
      </c>
      <c r="R361" s="40">
        <v>1</v>
      </c>
      <c r="S361" s="40">
        <v>0.94736842105263153</v>
      </c>
      <c r="T361" s="40">
        <v>0.86842105263157898</v>
      </c>
      <c r="U361" s="40">
        <v>38</v>
      </c>
    </row>
    <row r="362" spans="1:21">
      <c r="A362" s="40">
        <v>3</v>
      </c>
      <c r="B362" s="40">
        <v>14</v>
      </c>
      <c r="C362" s="40">
        <v>9</v>
      </c>
      <c r="D362" s="40">
        <f t="shared" si="46"/>
        <v>0</v>
      </c>
      <c r="E362" s="40">
        <f t="shared" si="47"/>
        <v>0</v>
      </c>
      <c r="F362" s="40">
        <f t="shared" si="48"/>
        <v>0</v>
      </c>
      <c r="G362" s="40">
        <f t="shared" si="49"/>
        <v>0</v>
      </c>
      <c r="H362" s="40">
        <f t="shared" si="50"/>
        <v>0</v>
      </c>
      <c r="I362" s="40">
        <f t="shared" si="51"/>
        <v>0</v>
      </c>
      <c r="J362" s="40">
        <f t="shared" si="52"/>
        <v>0</v>
      </c>
      <c r="K362" s="40">
        <f t="shared" si="53"/>
        <v>0</v>
      </c>
      <c r="L362" s="40">
        <f t="shared" si="54"/>
        <v>0</v>
      </c>
      <c r="M362" s="40">
        <v>1</v>
      </c>
      <c r="N362" s="40">
        <v>1</v>
      </c>
      <c r="O362" s="40">
        <v>1</v>
      </c>
      <c r="P362" s="40">
        <v>1</v>
      </c>
      <c r="Q362" s="40">
        <v>1</v>
      </c>
      <c r="R362" s="40">
        <v>0.93103448275862066</v>
      </c>
      <c r="S362" s="40">
        <v>0.7931034482758621</v>
      </c>
      <c r="T362" s="40">
        <v>0.68965517241379315</v>
      </c>
      <c r="U362" s="40">
        <v>29</v>
      </c>
    </row>
    <row r="363" spans="1:21">
      <c r="A363" s="40">
        <v>3</v>
      </c>
      <c r="B363" s="40">
        <v>14</v>
      </c>
      <c r="C363" s="40">
        <v>10</v>
      </c>
      <c r="D363" s="40">
        <f t="shared" si="46"/>
        <v>0</v>
      </c>
      <c r="E363" s="40">
        <f t="shared" si="47"/>
        <v>0</v>
      </c>
      <c r="F363" s="40">
        <f t="shared" si="48"/>
        <v>0</v>
      </c>
      <c r="G363" s="40">
        <f t="shared" si="49"/>
        <v>0</v>
      </c>
      <c r="H363" s="40">
        <f t="shared" si="50"/>
        <v>0</v>
      </c>
      <c r="I363" s="40">
        <f t="shared" si="51"/>
        <v>0</v>
      </c>
      <c r="J363" s="40">
        <f t="shared" si="52"/>
        <v>0</v>
      </c>
      <c r="K363" s="40">
        <f t="shared" si="53"/>
        <v>0</v>
      </c>
      <c r="L363" s="40">
        <f t="shared" si="54"/>
        <v>0</v>
      </c>
      <c r="M363" s="40">
        <v>1</v>
      </c>
      <c r="N363" s="40">
        <v>1</v>
      </c>
      <c r="O363" s="40">
        <v>1</v>
      </c>
      <c r="P363" s="40">
        <v>1</v>
      </c>
      <c r="Q363" s="40">
        <v>1</v>
      </c>
      <c r="R363" s="40">
        <v>1</v>
      </c>
      <c r="S363" s="40">
        <v>0.96666666666666667</v>
      </c>
      <c r="T363" s="40">
        <v>0.8666666666666667</v>
      </c>
      <c r="U363" s="40">
        <v>30</v>
      </c>
    </row>
    <row r="364" spans="1:21">
      <c r="A364" s="40">
        <v>3</v>
      </c>
      <c r="B364" s="40">
        <v>14</v>
      </c>
      <c r="C364" s="40">
        <v>11</v>
      </c>
      <c r="D364" s="40">
        <f t="shared" si="46"/>
        <v>0</v>
      </c>
      <c r="E364" s="40">
        <f t="shared" si="47"/>
        <v>0</v>
      </c>
      <c r="F364" s="40">
        <f t="shared" si="48"/>
        <v>0</v>
      </c>
      <c r="G364" s="40">
        <f t="shared" si="49"/>
        <v>0</v>
      </c>
      <c r="H364" s="40">
        <f t="shared" si="50"/>
        <v>0</v>
      </c>
      <c r="I364" s="40">
        <f t="shared" si="51"/>
        <v>0</v>
      </c>
      <c r="J364" s="40">
        <f t="shared" si="52"/>
        <v>0</v>
      </c>
      <c r="K364" s="40">
        <f t="shared" si="53"/>
        <v>0</v>
      </c>
      <c r="L364" s="40">
        <f t="shared" si="54"/>
        <v>0</v>
      </c>
      <c r="M364" s="40">
        <v>1</v>
      </c>
      <c r="N364" s="40">
        <v>1</v>
      </c>
      <c r="O364" s="40">
        <v>1</v>
      </c>
      <c r="P364" s="40">
        <v>1</v>
      </c>
      <c r="Q364" s="40">
        <v>1</v>
      </c>
      <c r="R364" s="40">
        <v>1</v>
      </c>
      <c r="S364" s="40">
        <v>1</v>
      </c>
      <c r="T364" s="40">
        <v>0.94117647058823528</v>
      </c>
      <c r="U364" s="40">
        <v>17</v>
      </c>
    </row>
    <row r="365" spans="1:21">
      <c r="A365" s="40">
        <v>3</v>
      </c>
      <c r="B365" s="40">
        <v>14</v>
      </c>
      <c r="C365" s="40">
        <v>12</v>
      </c>
      <c r="D365" s="40">
        <f t="shared" si="46"/>
        <v>0</v>
      </c>
      <c r="E365" s="40">
        <f t="shared" si="47"/>
        <v>0</v>
      </c>
      <c r="F365" s="40">
        <f t="shared" si="48"/>
        <v>0</v>
      </c>
      <c r="G365" s="40">
        <f t="shared" si="49"/>
        <v>0</v>
      </c>
      <c r="H365" s="40">
        <f t="shared" si="50"/>
        <v>0</v>
      </c>
      <c r="I365" s="40">
        <f t="shared" si="51"/>
        <v>0</v>
      </c>
      <c r="J365" s="40">
        <f t="shared" si="52"/>
        <v>0</v>
      </c>
      <c r="K365" s="40">
        <f t="shared" si="53"/>
        <v>0</v>
      </c>
      <c r="L365" s="40">
        <f t="shared" si="54"/>
        <v>0</v>
      </c>
      <c r="M365" s="40">
        <v>1</v>
      </c>
      <c r="N365" s="40">
        <v>1</v>
      </c>
      <c r="O365" s="40">
        <v>1</v>
      </c>
      <c r="P365" s="40">
        <v>1</v>
      </c>
      <c r="Q365" s="40">
        <v>1</v>
      </c>
      <c r="R365" s="40">
        <v>1</v>
      </c>
      <c r="S365" s="40">
        <v>0.9</v>
      </c>
      <c r="T365" s="40">
        <v>0.875</v>
      </c>
      <c r="U365" s="40">
        <v>40</v>
      </c>
    </row>
    <row r="366" spans="1:21">
      <c r="A366" s="40">
        <v>4</v>
      </c>
      <c r="B366" s="40">
        <v>1</v>
      </c>
      <c r="C366" s="40">
        <v>1</v>
      </c>
      <c r="D366" s="40">
        <f t="shared" si="46"/>
        <v>0</v>
      </c>
      <c r="E366" s="40">
        <f t="shared" si="47"/>
        <v>0</v>
      </c>
      <c r="F366" s="40">
        <f t="shared" si="48"/>
        <v>0</v>
      </c>
      <c r="G366" s="40">
        <f t="shared" si="49"/>
        <v>0</v>
      </c>
      <c r="H366" s="40">
        <f t="shared" si="50"/>
        <v>0</v>
      </c>
      <c r="I366" s="40">
        <f t="shared" si="51"/>
        <v>0</v>
      </c>
      <c r="J366" s="40">
        <f t="shared" si="52"/>
        <v>0</v>
      </c>
      <c r="K366" s="40">
        <f t="shared" si="53"/>
        <v>0</v>
      </c>
      <c r="L366" s="40">
        <f t="shared" si="54"/>
        <v>0</v>
      </c>
      <c r="M366" s="40">
        <v>0.5</v>
      </c>
      <c r="N366" s="40">
        <v>0</v>
      </c>
      <c r="O366" s="40">
        <v>0</v>
      </c>
      <c r="P366" s="40">
        <v>0</v>
      </c>
      <c r="Q366" s="40">
        <v>0</v>
      </c>
      <c r="R366" s="40">
        <v>0</v>
      </c>
      <c r="S366" s="40">
        <v>0</v>
      </c>
      <c r="T366" s="40">
        <v>0</v>
      </c>
      <c r="U366" s="40">
        <v>16</v>
      </c>
    </row>
    <row r="367" spans="1:21">
      <c r="A367" s="40">
        <v>4</v>
      </c>
      <c r="B367" s="40">
        <v>1</v>
      </c>
      <c r="C367" s="40">
        <v>2</v>
      </c>
      <c r="D367" s="40">
        <f t="shared" si="46"/>
        <v>0</v>
      </c>
      <c r="E367" s="40">
        <f t="shared" si="47"/>
        <v>0</v>
      </c>
      <c r="F367" s="40">
        <f t="shared" si="48"/>
        <v>0</v>
      </c>
      <c r="G367" s="40">
        <f t="shared" si="49"/>
        <v>0</v>
      </c>
      <c r="H367" s="40">
        <f t="shared" si="50"/>
        <v>0</v>
      </c>
      <c r="I367" s="40">
        <f t="shared" si="51"/>
        <v>0</v>
      </c>
      <c r="J367" s="40">
        <f t="shared" si="52"/>
        <v>0</v>
      </c>
      <c r="K367" s="40">
        <f t="shared" si="53"/>
        <v>0</v>
      </c>
      <c r="L367" s="40">
        <f t="shared" si="54"/>
        <v>0</v>
      </c>
      <c r="M367" s="40">
        <v>0.91044776119402981</v>
      </c>
      <c r="N367" s="40">
        <v>7.4626865671641784E-2</v>
      </c>
      <c r="O367" s="40">
        <v>1.4925373134328358E-2</v>
      </c>
      <c r="P367" s="40">
        <v>0</v>
      </c>
      <c r="Q367" s="40">
        <v>0</v>
      </c>
      <c r="R367" s="40">
        <v>0</v>
      </c>
      <c r="S367" s="40">
        <v>0</v>
      </c>
      <c r="T367" s="40">
        <v>0</v>
      </c>
      <c r="U367" s="40">
        <v>67</v>
      </c>
    </row>
    <row r="368" spans="1:21">
      <c r="A368" s="40">
        <v>4</v>
      </c>
      <c r="B368" s="40">
        <v>1</v>
      </c>
      <c r="C368" s="40">
        <v>3</v>
      </c>
      <c r="D368" s="40">
        <f t="shared" si="46"/>
        <v>0</v>
      </c>
      <c r="E368" s="40">
        <f t="shared" si="47"/>
        <v>0</v>
      </c>
      <c r="F368" s="40">
        <f t="shared" si="48"/>
        <v>0</v>
      </c>
      <c r="G368" s="40">
        <f t="shared" si="49"/>
        <v>0</v>
      </c>
      <c r="H368" s="40">
        <f t="shared" si="50"/>
        <v>0</v>
      </c>
      <c r="I368" s="40">
        <f t="shared" si="51"/>
        <v>0</v>
      </c>
      <c r="J368" s="40">
        <f t="shared" si="52"/>
        <v>0</v>
      </c>
      <c r="K368" s="40">
        <f t="shared" si="53"/>
        <v>0</v>
      </c>
      <c r="L368" s="40">
        <f t="shared" si="54"/>
        <v>0</v>
      </c>
      <c r="M368" s="40">
        <v>1</v>
      </c>
      <c r="N368" s="40">
        <v>0.42857142857142855</v>
      </c>
      <c r="O368" s="40">
        <v>7.1428571428571425E-2</v>
      </c>
      <c r="P368" s="40">
        <v>0</v>
      </c>
      <c r="Q368" s="40">
        <v>0</v>
      </c>
      <c r="R368" s="40">
        <v>0</v>
      </c>
      <c r="S368" s="40">
        <v>0</v>
      </c>
      <c r="T368" s="40">
        <v>0</v>
      </c>
      <c r="U368" s="40">
        <v>28</v>
      </c>
    </row>
    <row r="369" spans="1:21">
      <c r="A369" s="40">
        <v>4</v>
      </c>
      <c r="B369" s="40">
        <v>1</v>
      </c>
      <c r="C369" s="40">
        <v>4</v>
      </c>
      <c r="D369" s="40">
        <f t="shared" si="46"/>
        <v>0</v>
      </c>
      <c r="E369" s="40">
        <f t="shared" si="47"/>
        <v>0</v>
      </c>
      <c r="F369" s="40">
        <f t="shared" si="48"/>
        <v>0</v>
      </c>
      <c r="G369" s="40">
        <f t="shared" si="49"/>
        <v>0</v>
      </c>
      <c r="H369" s="40">
        <f t="shared" si="50"/>
        <v>0</v>
      </c>
      <c r="I369" s="40">
        <f t="shared" si="51"/>
        <v>0</v>
      </c>
      <c r="J369" s="40">
        <f t="shared" si="52"/>
        <v>0</v>
      </c>
      <c r="K369" s="40">
        <f t="shared" si="53"/>
        <v>0</v>
      </c>
      <c r="L369" s="40">
        <f t="shared" si="54"/>
        <v>0</v>
      </c>
      <c r="M369" s="40">
        <v>0.75</v>
      </c>
      <c r="N369" s="40">
        <v>0.375</v>
      </c>
      <c r="O369" s="40">
        <v>0.125</v>
      </c>
      <c r="P369" s="40">
        <v>0.125</v>
      </c>
      <c r="Q369" s="40">
        <v>0</v>
      </c>
      <c r="R369" s="40">
        <v>0</v>
      </c>
      <c r="S369" s="40">
        <v>0</v>
      </c>
      <c r="T369" s="40">
        <v>0</v>
      </c>
      <c r="U369" s="40">
        <v>8</v>
      </c>
    </row>
    <row r="370" spans="1:21">
      <c r="A370" s="40">
        <v>4</v>
      </c>
      <c r="B370" s="40">
        <v>2</v>
      </c>
      <c r="C370" s="40">
        <v>1</v>
      </c>
      <c r="D370" s="40">
        <f t="shared" si="46"/>
        <v>0</v>
      </c>
      <c r="E370" s="40">
        <f t="shared" si="47"/>
        <v>0</v>
      </c>
      <c r="F370" s="40">
        <f t="shared" si="48"/>
        <v>0</v>
      </c>
      <c r="G370" s="40">
        <f t="shared" si="49"/>
        <v>0</v>
      </c>
      <c r="H370" s="40">
        <f t="shared" si="50"/>
        <v>0</v>
      </c>
      <c r="I370" s="40">
        <f t="shared" si="51"/>
        <v>0</v>
      </c>
      <c r="J370" s="40">
        <f t="shared" si="52"/>
        <v>0</v>
      </c>
      <c r="K370" s="40">
        <f t="shared" si="53"/>
        <v>0</v>
      </c>
      <c r="L370" s="40">
        <f t="shared" si="54"/>
        <v>0</v>
      </c>
      <c r="M370" s="40">
        <v>1</v>
      </c>
      <c r="N370" s="40">
        <v>0.33333333333333331</v>
      </c>
      <c r="O370" s="40">
        <v>0.16666666666666666</v>
      </c>
      <c r="P370" s="40">
        <v>0</v>
      </c>
      <c r="Q370" s="40">
        <v>0</v>
      </c>
      <c r="R370" s="40">
        <v>0</v>
      </c>
      <c r="S370" s="40">
        <v>0</v>
      </c>
      <c r="T370" s="40">
        <v>0</v>
      </c>
      <c r="U370" s="40">
        <v>6</v>
      </c>
    </row>
    <row r="371" spans="1:21">
      <c r="A371" s="40">
        <v>4</v>
      </c>
      <c r="B371" s="40">
        <v>2</v>
      </c>
      <c r="C371" s="40">
        <v>2</v>
      </c>
      <c r="D371" s="40">
        <f t="shared" si="46"/>
        <v>0</v>
      </c>
      <c r="E371" s="40">
        <f t="shared" si="47"/>
        <v>0</v>
      </c>
      <c r="F371" s="40">
        <f t="shared" si="48"/>
        <v>0</v>
      </c>
      <c r="G371" s="40">
        <f t="shared" si="49"/>
        <v>0</v>
      </c>
      <c r="H371" s="40">
        <f t="shared" si="50"/>
        <v>0</v>
      </c>
      <c r="I371" s="40">
        <f t="shared" si="51"/>
        <v>0</v>
      </c>
      <c r="J371" s="40">
        <f t="shared" si="52"/>
        <v>0</v>
      </c>
      <c r="K371" s="40">
        <f t="shared" si="53"/>
        <v>0</v>
      </c>
      <c r="L371" s="40">
        <f t="shared" si="54"/>
        <v>0</v>
      </c>
      <c r="M371" s="40">
        <v>1</v>
      </c>
      <c r="N371" s="40">
        <v>0.44715447154471544</v>
      </c>
      <c r="O371" s="40">
        <v>4.065040650406504E-2</v>
      </c>
      <c r="P371" s="40">
        <v>8.130081300813009E-3</v>
      </c>
      <c r="Q371" s="40">
        <v>0</v>
      </c>
      <c r="R371" s="40">
        <v>0</v>
      </c>
      <c r="S371" s="40">
        <v>0</v>
      </c>
      <c r="T371" s="40">
        <v>0</v>
      </c>
      <c r="U371" s="40">
        <v>123</v>
      </c>
    </row>
    <row r="372" spans="1:21">
      <c r="A372" s="40">
        <v>4</v>
      </c>
      <c r="B372" s="40">
        <v>2</v>
      </c>
      <c r="C372" s="40">
        <v>3</v>
      </c>
      <c r="D372" s="40">
        <f t="shared" si="46"/>
        <v>0</v>
      </c>
      <c r="E372" s="40">
        <f t="shared" si="47"/>
        <v>0</v>
      </c>
      <c r="F372" s="40">
        <f t="shared" si="48"/>
        <v>0</v>
      </c>
      <c r="G372" s="40">
        <f t="shared" si="49"/>
        <v>0</v>
      </c>
      <c r="H372" s="40">
        <f t="shared" si="50"/>
        <v>0</v>
      </c>
      <c r="I372" s="40">
        <f t="shared" si="51"/>
        <v>0</v>
      </c>
      <c r="J372" s="40">
        <f t="shared" si="52"/>
        <v>0</v>
      </c>
      <c r="K372" s="40">
        <f t="shared" si="53"/>
        <v>0</v>
      </c>
      <c r="L372" s="40">
        <f t="shared" si="54"/>
        <v>0</v>
      </c>
      <c r="M372" s="40">
        <v>0.98709677419354835</v>
      </c>
      <c r="N372" s="40">
        <v>0.58064516129032262</v>
      </c>
      <c r="O372" s="40">
        <v>0.15483870967741936</v>
      </c>
      <c r="P372" s="40">
        <v>5.1612903225806452E-2</v>
      </c>
      <c r="Q372" s="40">
        <v>2.5806451612903226E-2</v>
      </c>
      <c r="R372" s="40">
        <v>6.4516129032258064E-3</v>
      </c>
      <c r="S372" s="40">
        <v>6.4516129032258064E-3</v>
      </c>
      <c r="T372" s="40">
        <v>6.4516129032258064E-3</v>
      </c>
      <c r="U372" s="40">
        <v>155</v>
      </c>
    </row>
    <row r="373" spans="1:21">
      <c r="A373" s="40">
        <v>4</v>
      </c>
      <c r="B373" s="40">
        <v>2</v>
      </c>
      <c r="C373" s="40">
        <v>4</v>
      </c>
      <c r="D373" s="40">
        <f t="shared" si="46"/>
        <v>0</v>
      </c>
      <c r="E373" s="40">
        <f t="shared" si="47"/>
        <v>0</v>
      </c>
      <c r="F373" s="40">
        <f t="shared" si="48"/>
        <v>0</v>
      </c>
      <c r="G373" s="40">
        <f t="shared" si="49"/>
        <v>0</v>
      </c>
      <c r="H373" s="40">
        <f t="shared" si="50"/>
        <v>0</v>
      </c>
      <c r="I373" s="40">
        <f t="shared" si="51"/>
        <v>0</v>
      </c>
      <c r="J373" s="40">
        <f t="shared" si="52"/>
        <v>0</v>
      </c>
      <c r="K373" s="40">
        <f t="shared" si="53"/>
        <v>0</v>
      </c>
      <c r="L373" s="40">
        <f t="shared" si="54"/>
        <v>0</v>
      </c>
      <c r="M373" s="40">
        <v>0.99047619047619051</v>
      </c>
      <c r="N373" s="40">
        <v>0.67619047619047623</v>
      </c>
      <c r="O373" s="40">
        <v>0.18095238095238095</v>
      </c>
      <c r="P373" s="40">
        <v>4.7619047619047616E-2</v>
      </c>
      <c r="Q373" s="40">
        <v>2.8571428571428571E-2</v>
      </c>
      <c r="R373" s="40">
        <v>9.5238095238095247E-3</v>
      </c>
      <c r="S373" s="40">
        <v>9.5238095238095247E-3</v>
      </c>
      <c r="T373" s="40">
        <v>9.5238095238095247E-3</v>
      </c>
      <c r="U373" s="40">
        <v>105</v>
      </c>
    </row>
    <row r="374" spans="1:21">
      <c r="A374" s="40">
        <v>4</v>
      </c>
      <c r="B374" s="40">
        <v>2</v>
      </c>
      <c r="C374" s="40">
        <v>5</v>
      </c>
      <c r="D374" s="40">
        <f t="shared" si="46"/>
        <v>0</v>
      </c>
      <c r="E374" s="40">
        <f t="shared" si="47"/>
        <v>0</v>
      </c>
      <c r="F374" s="40">
        <f t="shared" si="48"/>
        <v>0</v>
      </c>
      <c r="G374" s="40">
        <f t="shared" si="49"/>
        <v>0</v>
      </c>
      <c r="H374" s="40">
        <f t="shared" si="50"/>
        <v>0</v>
      </c>
      <c r="I374" s="40">
        <f t="shared" si="51"/>
        <v>0</v>
      </c>
      <c r="J374" s="40">
        <f t="shared" si="52"/>
        <v>0</v>
      </c>
      <c r="K374" s="40">
        <f t="shared" si="53"/>
        <v>0</v>
      </c>
      <c r="L374" s="40">
        <f t="shared" si="54"/>
        <v>0</v>
      </c>
      <c r="M374" s="40">
        <v>1</v>
      </c>
      <c r="N374" s="40">
        <v>0.83333333333333337</v>
      </c>
      <c r="O374" s="40">
        <v>0.41666666666666669</v>
      </c>
      <c r="P374" s="40">
        <v>8.3333333333333329E-2</v>
      </c>
      <c r="Q374" s="40">
        <v>0</v>
      </c>
      <c r="R374" s="40">
        <v>0</v>
      </c>
      <c r="S374" s="40">
        <v>0</v>
      </c>
      <c r="T374" s="40">
        <v>0</v>
      </c>
      <c r="U374" s="40">
        <v>12</v>
      </c>
    </row>
    <row r="375" spans="1:21">
      <c r="A375" s="40">
        <v>4</v>
      </c>
      <c r="B375" s="40">
        <v>2</v>
      </c>
      <c r="C375" s="40">
        <v>6</v>
      </c>
      <c r="D375" s="40">
        <f t="shared" si="46"/>
        <v>0</v>
      </c>
      <c r="E375" s="40">
        <f t="shared" si="47"/>
        <v>0</v>
      </c>
      <c r="F375" s="40">
        <f t="shared" si="48"/>
        <v>0</v>
      </c>
      <c r="G375" s="40">
        <f t="shared" si="49"/>
        <v>0</v>
      </c>
      <c r="H375" s="40">
        <f t="shared" si="50"/>
        <v>0</v>
      </c>
      <c r="I375" s="40">
        <f t="shared" si="51"/>
        <v>0</v>
      </c>
      <c r="J375" s="40">
        <f t="shared" si="52"/>
        <v>0</v>
      </c>
      <c r="K375" s="40">
        <f t="shared" si="53"/>
        <v>0</v>
      </c>
      <c r="L375" s="40">
        <f t="shared" si="54"/>
        <v>0</v>
      </c>
      <c r="M375" s="40">
        <v>1</v>
      </c>
      <c r="N375" s="40">
        <v>1</v>
      </c>
      <c r="O375" s="40">
        <v>0.33333333333333331</v>
      </c>
      <c r="P375" s="40">
        <v>0</v>
      </c>
      <c r="Q375" s="40">
        <v>0</v>
      </c>
      <c r="R375" s="40">
        <v>0</v>
      </c>
      <c r="S375" s="40">
        <v>0</v>
      </c>
      <c r="T375" s="40">
        <v>0</v>
      </c>
      <c r="U375" s="40">
        <v>3</v>
      </c>
    </row>
    <row r="376" spans="1:21">
      <c r="A376" s="40">
        <v>4</v>
      </c>
      <c r="B376" s="40">
        <v>2</v>
      </c>
      <c r="C376" s="40">
        <v>7</v>
      </c>
      <c r="D376" s="40">
        <f t="shared" si="46"/>
        <v>0</v>
      </c>
      <c r="E376" s="40">
        <f t="shared" si="47"/>
        <v>0</v>
      </c>
      <c r="F376" s="40">
        <f t="shared" si="48"/>
        <v>0</v>
      </c>
      <c r="G376" s="40">
        <f t="shared" si="49"/>
        <v>0</v>
      </c>
      <c r="H376" s="40">
        <f t="shared" si="50"/>
        <v>0</v>
      </c>
      <c r="I376" s="40">
        <f t="shared" si="51"/>
        <v>0</v>
      </c>
      <c r="J376" s="40">
        <f t="shared" si="52"/>
        <v>0</v>
      </c>
      <c r="K376" s="40">
        <f t="shared" si="53"/>
        <v>0</v>
      </c>
      <c r="L376" s="40">
        <f t="shared" si="54"/>
        <v>0</v>
      </c>
      <c r="M376" s="40">
        <v>1</v>
      </c>
      <c r="N376" s="40">
        <v>0</v>
      </c>
      <c r="O376" s="40">
        <v>0</v>
      </c>
      <c r="P376" s="40">
        <v>0</v>
      </c>
      <c r="Q376" s="40">
        <v>0</v>
      </c>
      <c r="R376" s="40">
        <v>0</v>
      </c>
      <c r="S376" s="40">
        <v>0</v>
      </c>
      <c r="T376" s="40">
        <v>0</v>
      </c>
      <c r="U376" s="40">
        <v>1</v>
      </c>
    </row>
    <row r="377" spans="1:21">
      <c r="A377" s="40">
        <v>4</v>
      </c>
      <c r="B377" s="40">
        <v>3</v>
      </c>
      <c r="C377" s="40">
        <v>1</v>
      </c>
      <c r="D377" s="40">
        <f t="shared" si="46"/>
        <v>0</v>
      </c>
      <c r="E377" s="40">
        <f t="shared" si="47"/>
        <v>0</v>
      </c>
      <c r="F377" s="40">
        <f t="shared" si="48"/>
        <v>0</v>
      </c>
      <c r="G377" s="40">
        <f t="shared" si="49"/>
        <v>0</v>
      </c>
      <c r="H377" s="40">
        <f t="shared" si="50"/>
        <v>0</v>
      </c>
      <c r="I377" s="40">
        <f t="shared" si="51"/>
        <v>0</v>
      </c>
      <c r="J377" s="40">
        <f t="shared" si="52"/>
        <v>0</v>
      </c>
      <c r="K377" s="40">
        <f t="shared" si="53"/>
        <v>0</v>
      </c>
      <c r="L377" s="40">
        <f t="shared" si="54"/>
        <v>0</v>
      </c>
      <c r="M377" s="40">
        <v>1</v>
      </c>
      <c r="N377" s="40">
        <v>1</v>
      </c>
      <c r="O377" s="40">
        <v>0</v>
      </c>
      <c r="P377" s="40">
        <v>0</v>
      </c>
      <c r="Q377" s="40">
        <v>0</v>
      </c>
      <c r="R377" s="40">
        <v>0</v>
      </c>
      <c r="S377" s="40">
        <v>0</v>
      </c>
      <c r="T377" s="40">
        <v>0</v>
      </c>
      <c r="U377" s="40">
        <v>2</v>
      </c>
    </row>
    <row r="378" spans="1:21">
      <c r="A378" s="40">
        <v>4</v>
      </c>
      <c r="B378" s="40">
        <v>3</v>
      </c>
      <c r="C378" s="40">
        <v>2</v>
      </c>
      <c r="D378" s="40">
        <f t="shared" si="46"/>
        <v>0</v>
      </c>
      <c r="E378" s="40">
        <f t="shared" si="47"/>
        <v>0</v>
      </c>
      <c r="F378" s="40">
        <f t="shared" si="48"/>
        <v>0</v>
      </c>
      <c r="G378" s="40">
        <f t="shared" si="49"/>
        <v>0</v>
      </c>
      <c r="H378" s="40">
        <f t="shared" si="50"/>
        <v>0</v>
      </c>
      <c r="I378" s="40">
        <f t="shared" si="51"/>
        <v>0</v>
      </c>
      <c r="J378" s="40">
        <f t="shared" si="52"/>
        <v>0</v>
      </c>
      <c r="K378" s="40">
        <f t="shared" si="53"/>
        <v>0</v>
      </c>
      <c r="L378" s="40">
        <f t="shared" si="54"/>
        <v>0</v>
      </c>
      <c r="M378" s="40">
        <v>1</v>
      </c>
      <c r="N378" s="40">
        <v>0.75862068965517238</v>
      </c>
      <c r="O378" s="40">
        <v>0.12643678160919541</v>
      </c>
      <c r="P378" s="40">
        <v>3.4482758620689655E-2</v>
      </c>
      <c r="Q378" s="40">
        <v>0</v>
      </c>
      <c r="R378" s="40">
        <v>0</v>
      </c>
      <c r="S378" s="40">
        <v>0</v>
      </c>
      <c r="T378" s="40">
        <v>0</v>
      </c>
      <c r="U378" s="40">
        <v>87</v>
      </c>
    </row>
    <row r="379" spans="1:21">
      <c r="A379" s="40">
        <v>4</v>
      </c>
      <c r="B379" s="40">
        <v>3</v>
      </c>
      <c r="C379" s="40">
        <v>3</v>
      </c>
      <c r="D379" s="40">
        <f t="shared" si="46"/>
        <v>0</v>
      </c>
      <c r="E379" s="40">
        <f t="shared" si="47"/>
        <v>0</v>
      </c>
      <c r="F379" s="40">
        <f t="shared" si="48"/>
        <v>0</v>
      </c>
      <c r="G379" s="40">
        <f t="shared" si="49"/>
        <v>0</v>
      </c>
      <c r="H379" s="40">
        <f t="shared" si="50"/>
        <v>0</v>
      </c>
      <c r="I379" s="40">
        <f t="shared" si="51"/>
        <v>0</v>
      </c>
      <c r="J379" s="40">
        <f t="shared" si="52"/>
        <v>0</v>
      </c>
      <c r="K379" s="40">
        <f t="shared" si="53"/>
        <v>0</v>
      </c>
      <c r="L379" s="40">
        <f t="shared" si="54"/>
        <v>0</v>
      </c>
      <c r="M379" s="40">
        <v>1</v>
      </c>
      <c r="N379" s="40">
        <v>0.8794642857142857</v>
      </c>
      <c r="O379" s="40">
        <v>0.24107142857142858</v>
      </c>
      <c r="P379" s="40">
        <v>6.6964285714285712E-2</v>
      </c>
      <c r="Q379" s="40">
        <v>1.7857142857142856E-2</v>
      </c>
      <c r="R379" s="40">
        <v>4.464285714285714E-3</v>
      </c>
      <c r="S379" s="40">
        <v>4.464285714285714E-3</v>
      </c>
      <c r="T379" s="40">
        <v>0</v>
      </c>
      <c r="U379" s="40">
        <v>224</v>
      </c>
    </row>
    <row r="380" spans="1:21">
      <c r="A380" s="40">
        <v>4</v>
      </c>
      <c r="B380" s="40">
        <v>3</v>
      </c>
      <c r="C380" s="40">
        <v>4</v>
      </c>
      <c r="D380" s="40">
        <f t="shared" si="46"/>
        <v>0</v>
      </c>
      <c r="E380" s="40">
        <f t="shared" si="47"/>
        <v>0</v>
      </c>
      <c r="F380" s="40">
        <f t="shared" si="48"/>
        <v>0</v>
      </c>
      <c r="G380" s="40">
        <f t="shared" si="49"/>
        <v>0</v>
      </c>
      <c r="H380" s="40">
        <f t="shared" si="50"/>
        <v>0</v>
      </c>
      <c r="I380" s="40">
        <f t="shared" si="51"/>
        <v>0</v>
      </c>
      <c r="J380" s="40">
        <f t="shared" si="52"/>
        <v>0</v>
      </c>
      <c r="K380" s="40">
        <f t="shared" si="53"/>
        <v>0</v>
      </c>
      <c r="L380" s="40">
        <f t="shared" si="54"/>
        <v>0</v>
      </c>
      <c r="M380" s="40">
        <v>1</v>
      </c>
      <c r="N380" s="40">
        <v>0.89855072463768115</v>
      </c>
      <c r="O380" s="40">
        <v>0.42995169082125606</v>
      </c>
      <c r="P380" s="40">
        <v>0.1111111111111111</v>
      </c>
      <c r="Q380" s="40">
        <v>2.8985507246376812E-2</v>
      </c>
      <c r="R380" s="40">
        <v>1.4492753623188406E-2</v>
      </c>
      <c r="S380" s="40">
        <v>9.6618357487922701E-3</v>
      </c>
      <c r="T380" s="40">
        <v>9.6618357487922701E-3</v>
      </c>
      <c r="U380" s="40">
        <v>207</v>
      </c>
    </row>
    <row r="381" spans="1:21">
      <c r="A381" s="40">
        <v>4</v>
      </c>
      <c r="B381" s="40">
        <v>3</v>
      </c>
      <c r="C381" s="40">
        <v>5</v>
      </c>
      <c r="D381" s="40">
        <f t="shared" si="46"/>
        <v>0</v>
      </c>
      <c r="E381" s="40">
        <f t="shared" si="47"/>
        <v>0</v>
      </c>
      <c r="F381" s="40">
        <f t="shared" si="48"/>
        <v>0</v>
      </c>
      <c r="G381" s="40">
        <f t="shared" si="49"/>
        <v>0</v>
      </c>
      <c r="H381" s="40">
        <f t="shared" si="50"/>
        <v>0</v>
      </c>
      <c r="I381" s="40">
        <f t="shared" si="51"/>
        <v>0</v>
      </c>
      <c r="J381" s="40">
        <f t="shared" si="52"/>
        <v>0</v>
      </c>
      <c r="K381" s="40">
        <f t="shared" si="53"/>
        <v>0</v>
      </c>
      <c r="L381" s="40">
        <f t="shared" si="54"/>
        <v>0</v>
      </c>
      <c r="M381" s="40">
        <v>1</v>
      </c>
      <c r="N381" s="40">
        <v>0.90769230769230769</v>
      </c>
      <c r="O381" s="40">
        <v>0.58461538461538465</v>
      </c>
      <c r="P381" s="40">
        <v>0.18461538461538463</v>
      </c>
      <c r="Q381" s="40">
        <v>6.1538461538461542E-2</v>
      </c>
      <c r="R381" s="40">
        <v>1.5384615384615385E-2</v>
      </c>
      <c r="S381" s="40">
        <v>0</v>
      </c>
      <c r="T381" s="40">
        <v>0</v>
      </c>
      <c r="U381" s="40">
        <v>65</v>
      </c>
    </row>
    <row r="382" spans="1:21">
      <c r="A382" s="40">
        <v>4</v>
      </c>
      <c r="B382" s="40">
        <v>3</v>
      </c>
      <c r="C382" s="40">
        <v>6</v>
      </c>
      <c r="D382" s="40">
        <f t="shared" si="46"/>
        <v>0</v>
      </c>
      <c r="E382" s="40">
        <f t="shared" si="47"/>
        <v>0</v>
      </c>
      <c r="F382" s="40">
        <f t="shared" si="48"/>
        <v>0</v>
      </c>
      <c r="G382" s="40">
        <f t="shared" si="49"/>
        <v>0</v>
      </c>
      <c r="H382" s="40">
        <f t="shared" si="50"/>
        <v>0</v>
      </c>
      <c r="I382" s="40">
        <f t="shared" si="51"/>
        <v>0</v>
      </c>
      <c r="J382" s="40">
        <f t="shared" si="52"/>
        <v>0</v>
      </c>
      <c r="K382" s="40">
        <f t="shared" si="53"/>
        <v>0</v>
      </c>
      <c r="L382" s="40">
        <f t="shared" si="54"/>
        <v>0</v>
      </c>
      <c r="M382" s="40">
        <v>1</v>
      </c>
      <c r="N382" s="40">
        <v>0.8</v>
      </c>
      <c r="O382" s="40">
        <v>0.5</v>
      </c>
      <c r="P382" s="40">
        <v>0.2</v>
      </c>
      <c r="Q382" s="40">
        <v>0.05</v>
      </c>
      <c r="R382" s="40">
        <v>0</v>
      </c>
      <c r="S382" s="40">
        <v>0</v>
      </c>
      <c r="T382" s="40">
        <v>0</v>
      </c>
      <c r="U382" s="40">
        <v>20</v>
      </c>
    </row>
    <row r="383" spans="1:21">
      <c r="A383" s="40">
        <v>4</v>
      </c>
      <c r="B383" s="40">
        <v>3</v>
      </c>
      <c r="C383" s="40">
        <v>7</v>
      </c>
      <c r="D383" s="40">
        <f t="shared" si="46"/>
        <v>0</v>
      </c>
      <c r="E383" s="40">
        <f t="shared" si="47"/>
        <v>0</v>
      </c>
      <c r="F383" s="40">
        <f t="shared" si="48"/>
        <v>0</v>
      </c>
      <c r="G383" s="40">
        <f t="shared" si="49"/>
        <v>0</v>
      </c>
      <c r="H383" s="40">
        <f t="shared" si="50"/>
        <v>0</v>
      </c>
      <c r="I383" s="40">
        <f t="shared" si="51"/>
        <v>0</v>
      </c>
      <c r="J383" s="40">
        <f t="shared" si="52"/>
        <v>0</v>
      </c>
      <c r="K383" s="40">
        <f t="shared" si="53"/>
        <v>0</v>
      </c>
      <c r="L383" s="40">
        <f t="shared" si="54"/>
        <v>0</v>
      </c>
      <c r="M383" s="40">
        <v>1</v>
      </c>
      <c r="N383" s="40">
        <v>0.77777777777777779</v>
      </c>
      <c r="O383" s="40">
        <v>0.77777777777777779</v>
      </c>
      <c r="P383" s="40">
        <v>0.33333333333333331</v>
      </c>
      <c r="Q383" s="40">
        <v>0.1111111111111111</v>
      </c>
      <c r="R383" s="40">
        <v>0.1111111111111111</v>
      </c>
      <c r="S383" s="40">
        <v>0.1111111111111111</v>
      </c>
      <c r="T383" s="40">
        <v>0.1111111111111111</v>
      </c>
      <c r="U383" s="40">
        <v>9</v>
      </c>
    </row>
    <row r="384" spans="1:21">
      <c r="A384" s="40">
        <v>4</v>
      </c>
      <c r="B384" s="40">
        <v>3</v>
      </c>
      <c r="C384" s="40">
        <v>8</v>
      </c>
      <c r="D384" s="40">
        <f t="shared" si="46"/>
        <v>0</v>
      </c>
      <c r="E384" s="40">
        <f t="shared" si="47"/>
        <v>0</v>
      </c>
      <c r="F384" s="40">
        <f t="shared" si="48"/>
        <v>0</v>
      </c>
      <c r="G384" s="40">
        <f t="shared" si="49"/>
        <v>0</v>
      </c>
      <c r="H384" s="40">
        <f t="shared" si="50"/>
        <v>0</v>
      </c>
      <c r="I384" s="40">
        <f t="shared" si="51"/>
        <v>0</v>
      </c>
      <c r="J384" s="40">
        <f t="shared" si="52"/>
        <v>0</v>
      </c>
      <c r="K384" s="40">
        <f t="shared" si="53"/>
        <v>0</v>
      </c>
      <c r="L384" s="40">
        <f t="shared" si="54"/>
        <v>0</v>
      </c>
      <c r="M384" s="40">
        <v>1</v>
      </c>
      <c r="N384" s="40">
        <v>1</v>
      </c>
      <c r="O384" s="40">
        <v>1</v>
      </c>
      <c r="P384" s="40">
        <v>0.5</v>
      </c>
      <c r="Q384" s="40">
        <v>0.5</v>
      </c>
      <c r="R384" s="40">
        <v>0</v>
      </c>
      <c r="S384" s="40">
        <v>0</v>
      </c>
      <c r="T384" s="40">
        <v>0</v>
      </c>
      <c r="U384" s="40">
        <v>2</v>
      </c>
    </row>
    <row r="385" spans="1:21">
      <c r="A385" s="40">
        <v>4</v>
      </c>
      <c r="B385" s="40">
        <v>4</v>
      </c>
      <c r="C385" s="40">
        <v>2</v>
      </c>
      <c r="D385" s="40">
        <f t="shared" si="46"/>
        <v>0</v>
      </c>
      <c r="E385" s="40">
        <f t="shared" si="47"/>
        <v>0</v>
      </c>
      <c r="F385" s="40">
        <f t="shared" si="48"/>
        <v>0</v>
      </c>
      <c r="G385" s="40">
        <f t="shared" si="49"/>
        <v>0</v>
      </c>
      <c r="H385" s="40">
        <f t="shared" si="50"/>
        <v>0</v>
      </c>
      <c r="I385" s="40">
        <f t="shared" si="51"/>
        <v>0</v>
      </c>
      <c r="J385" s="40">
        <f t="shared" si="52"/>
        <v>0</v>
      </c>
      <c r="K385" s="40">
        <f t="shared" si="53"/>
        <v>0</v>
      </c>
      <c r="L385" s="40">
        <f t="shared" si="54"/>
        <v>0</v>
      </c>
      <c r="M385" s="40">
        <v>1</v>
      </c>
      <c r="N385" s="40">
        <v>1</v>
      </c>
      <c r="O385" s="40">
        <v>0.35714285714285715</v>
      </c>
      <c r="P385" s="40">
        <v>3.5714285714285712E-2</v>
      </c>
      <c r="Q385" s="40">
        <v>0</v>
      </c>
      <c r="R385" s="40">
        <v>0</v>
      </c>
      <c r="S385" s="40">
        <v>0</v>
      </c>
      <c r="T385" s="40">
        <v>0</v>
      </c>
      <c r="U385" s="40">
        <v>28</v>
      </c>
    </row>
    <row r="386" spans="1:21">
      <c r="A386" s="40">
        <v>4</v>
      </c>
      <c r="B386" s="40">
        <v>4</v>
      </c>
      <c r="C386" s="40">
        <v>3</v>
      </c>
      <c r="D386" s="40">
        <f t="shared" si="46"/>
        <v>0</v>
      </c>
      <c r="E386" s="40">
        <f t="shared" si="47"/>
        <v>0</v>
      </c>
      <c r="F386" s="40">
        <f t="shared" si="48"/>
        <v>0</v>
      </c>
      <c r="G386" s="40">
        <f t="shared" si="49"/>
        <v>0</v>
      </c>
      <c r="H386" s="40">
        <f t="shared" si="50"/>
        <v>0</v>
      </c>
      <c r="I386" s="40">
        <f t="shared" si="51"/>
        <v>0</v>
      </c>
      <c r="J386" s="40">
        <f t="shared" si="52"/>
        <v>0</v>
      </c>
      <c r="K386" s="40">
        <f t="shared" si="53"/>
        <v>0</v>
      </c>
      <c r="L386" s="40">
        <f t="shared" si="54"/>
        <v>0</v>
      </c>
      <c r="M386" s="40">
        <v>1</v>
      </c>
      <c r="N386" s="40">
        <v>0.99456521739130432</v>
      </c>
      <c r="O386" s="40">
        <v>0.52717391304347827</v>
      </c>
      <c r="P386" s="40">
        <v>0.15760869565217392</v>
      </c>
      <c r="Q386" s="40">
        <v>3.2608695652173912E-2</v>
      </c>
      <c r="R386" s="40">
        <v>1.0869565217391304E-2</v>
      </c>
      <c r="S386" s="40">
        <v>0</v>
      </c>
      <c r="T386" s="40">
        <v>0</v>
      </c>
      <c r="U386" s="40">
        <v>184</v>
      </c>
    </row>
    <row r="387" spans="1:21">
      <c r="A387" s="40">
        <v>4</v>
      </c>
      <c r="B387" s="40">
        <v>4</v>
      </c>
      <c r="C387" s="40">
        <v>4</v>
      </c>
      <c r="D387" s="40">
        <f t="shared" ref="D387:D450" si="55">IF(AND($A387=$X$2,$B387=$X$33,$C387=$X$18),M387,0)</f>
        <v>0</v>
      </c>
      <c r="E387" s="40">
        <f t="shared" ref="E387:E450" si="56">IF(AND($A387=$X$2,$B387=$X$33,$C387=$X$18),N387,0)</f>
        <v>0</v>
      </c>
      <c r="F387" s="40">
        <f t="shared" ref="F387:F450" si="57">IF(AND($A387=$X$2,$B387=$X$33,$C387=$X$18),O387,0)</f>
        <v>0</v>
      </c>
      <c r="G387" s="40">
        <f t="shared" ref="G387:G450" si="58">IF(AND($A387=$X$2,$B387=$X$33,$C387=$X$18),P387,0)</f>
        <v>0</v>
      </c>
      <c r="H387" s="40">
        <f t="shared" ref="H387:H450" si="59">IF(AND($A387=$X$2,$B387=$X$33,$C387=$X$18),Q387,0)</f>
        <v>0</v>
      </c>
      <c r="I387" s="40">
        <f t="shared" ref="I387:I450" si="60">IF(AND($A387=$X$2,$B387=$X$33,$C387=$X$18),R387,0)</f>
        <v>0</v>
      </c>
      <c r="J387" s="40">
        <f t="shared" ref="J387:J450" si="61">IF(AND($A387=$X$2,$B387=$X$33,$C387=$X$18),S387,0)</f>
        <v>0</v>
      </c>
      <c r="K387" s="40">
        <f t="shared" ref="K387:K450" si="62">IF(AND($A387=$X$2,$B387=$X$33,$C387=$X$18),T387,0)</f>
        <v>0</v>
      </c>
      <c r="L387" s="40">
        <f t="shared" ref="L387:L450" si="63">IF(AND($A387=$X$2,$B387=$X$33,$C387=$X$18),U387,0)</f>
        <v>0</v>
      </c>
      <c r="M387" s="40">
        <v>1</v>
      </c>
      <c r="N387" s="40">
        <v>0.99375000000000002</v>
      </c>
      <c r="O387" s="40">
        <v>0.65625</v>
      </c>
      <c r="P387" s="40">
        <v>0.21875</v>
      </c>
      <c r="Q387" s="40">
        <v>7.4999999999999997E-2</v>
      </c>
      <c r="R387" s="40">
        <v>2.1874999999999999E-2</v>
      </c>
      <c r="S387" s="40">
        <v>6.2500000000000003E-3</v>
      </c>
      <c r="T387" s="40">
        <v>3.1250000000000002E-3</v>
      </c>
      <c r="U387" s="40">
        <v>320</v>
      </c>
    </row>
    <row r="388" spans="1:21">
      <c r="A388" s="40">
        <v>4</v>
      </c>
      <c r="B388" s="40">
        <v>4</v>
      </c>
      <c r="C388" s="40">
        <v>5</v>
      </c>
      <c r="D388" s="40">
        <f t="shared" si="55"/>
        <v>0</v>
      </c>
      <c r="E388" s="40">
        <f t="shared" si="56"/>
        <v>0</v>
      </c>
      <c r="F388" s="40">
        <f t="shared" si="57"/>
        <v>0</v>
      </c>
      <c r="G388" s="40">
        <f t="shared" si="58"/>
        <v>0</v>
      </c>
      <c r="H388" s="40">
        <f t="shared" si="59"/>
        <v>0</v>
      </c>
      <c r="I388" s="40">
        <f t="shared" si="60"/>
        <v>0</v>
      </c>
      <c r="J388" s="40">
        <f t="shared" si="61"/>
        <v>0</v>
      </c>
      <c r="K388" s="40">
        <f t="shared" si="62"/>
        <v>0</v>
      </c>
      <c r="L388" s="40">
        <f t="shared" si="63"/>
        <v>0</v>
      </c>
      <c r="M388" s="40">
        <v>1</v>
      </c>
      <c r="N388" s="40">
        <v>0.96899224806201545</v>
      </c>
      <c r="O388" s="40">
        <v>0.68992248062015504</v>
      </c>
      <c r="P388" s="40">
        <v>0.33333333333333331</v>
      </c>
      <c r="Q388" s="40">
        <v>0.11627906976744186</v>
      </c>
      <c r="R388" s="40">
        <v>3.1007751937984496E-2</v>
      </c>
      <c r="S388" s="40">
        <v>7.7519379844961239E-3</v>
      </c>
      <c r="T388" s="40">
        <v>7.7519379844961239E-3</v>
      </c>
      <c r="U388" s="40">
        <v>129</v>
      </c>
    </row>
    <row r="389" spans="1:21">
      <c r="A389" s="40">
        <v>4</v>
      </c>
      <c r="B389" s="40">
        <v>4</v>
      </c>
      <c r="C389" s="40">
        <v>6</v>
      </c>
      <c r="D389" s="40">
        <f t="shared" si="55"/>
        <v>0</v>
      </c>
      <c r="E389" s="40">
        <f t="shared" si="56"/>
        <v>0</v>
      </c>
      <c r="F389" s="40">
        <f t="shared" si="57"/>
        <v>0</v>
      </c>
      <c r="G389" s="40">
        <f t="shared" si="58"/>
        <v>0</v>
      </c>
      <c r="H389" s="40">
        <f t="shared" si="59"/>
        <v>0</v>
      </c>
      <c r="I389" s="40">
        <f t="shared" si="60"/>
        <v>0</v>
      </c>
      <c r="J389" s="40">
        <f t="shared" si="61"/>
        <v>0</v>
      </c>
      <c r="K389" s="40">
        <f t="shared" si="62"/>
        <v>0</v>
      </c>
      <c r="L389" s="40">
        <f t="shared" si="63"/>
        <v>0</v>
      </c>
      <c r="M389" s="40">
        <v>1</v>
      </c>
      <c r="N389" s="40">
        <v>1</v>
      </c>
      <c r="O389" s="40">
        <v>0.76923076923076927</v>
      </c>
      <c r="P389" s="40">
        <v>0.42307692307692307</v>
      </c>
      <c r="Q389" s="40">
        <v>0.11538461538461539</v>
      </c>
      <c r="R389" s="40">
        <v>3.8461538461538464E-2</v>
      </c>
      <c r="S389" s="40">
        <v>1.9230769230769232E-2</v>
      </c>
      <c r="T389" s="40">
        <v>0</v>
      </c>
      <c r="U389" s="40">
        <v>52</v>
      </c>
    </row>
    <row r="390" spans="1:21">
      <c r="A390" s="40">
        <v>4</v>
      </c>
      <c r="B390" s="40">
        <v>4</v>
      </c>
      <c r="C390" s="40">
        <v>7</v>
      </c>
      <c r="D390" s="40">
        <f t="shared" si="55"/>
        <v>0</v>
      </c>
      <c r="E390" s="40">
        <f t="shared" si="56"/>
        <v>0</v>
      </c>
      <c r="F390" s="40">
        <f t="shared" si="57"/>
        <v>0</v>
      </c>
      <c r="G390" s="40">
        <f t="shared" si="58"/>
        <v>0</v>
      </c>
      <c r="H390" s="40">
        <f t="shared" si="59"/>
        <v>0</v>
      </c>
      <c r="I390" s="40">
        <f t="shared" si="60"/>
        <v>0</v>
      </c>
      <c r="J390" s="40">
        <f t="shared" si="61"/>
        <v>0</v>
      </c>
      <c r="K390" s="40">
        <f t="shared" si="62"/>
        <v>0</v>
      </c>
      <c r="L390" s="40">
        <f t="shared" si="63"/>
        <v>0</v>
      </c>
      <c r="M390" s="40">
        <v>1</v>
      </c>
      <c r="N390" s="40">
        <v>0.95833333333333337</v>
      </c>
      <c r="O390" s="40">
        <v>0.875</v>
      </c>
      <c r="P390" s="40">
        <v>0.625</v>
      </c>
      <c r="Q390" s="40">
        <v>0.29166666666666669</v>
      </c>
      <c r="R390" s="40">
        <v>0.125</v>
      </c>
      <c r="S390" s="40">
        <v>4.1666666666666664E-2</v>
      </c>
      <c r="T390" s="40">
        <v>0</v>
      </c>
      <c r="U390" s="40">
        <v>24</v>
      </c>
    </row>
    <row r="391" spans="1:21">
      <c r="A391" s="40">
        <v>4</v>
      </c>
      <c r="B391" s="40">
        <v>4</v>
      </c>
      <c r="C391" s="40">
        <v>8</v>
      </c>
      <c r="D391" s="40">
        <f t="shared" si="55"/>
        <v>0</v>
      </c>
      <c r="E391" s="40">
        <f t="shared" si="56"/>
        <v>0</v>
      </c>
      <c r="F391" s="40">
        <f t="shared" si="57"/>
        <v>0</v>
      </c>
      <c r="G391" s="40">
        <f t="shared" si="58"/>
        <v>0</v>
      </c>
      <c r="H391" s="40">
        <f t="shared" si="59"/>
        <v>0</v>
      </c>
      <c r="I391" s="40">
        <f t="shared" si="60"/>
        <v>0</v>
      </c>
      <c r="J391" s="40">
        <f t="shared" si="61"/>
        <v>0</v>
      </c>
      <c r="K391" s="40">
        <f t="shared" si="62"/>
        <v>0</v>
      </c>
      <c r="L391" s="40">
        <f t="shared" si="63"/>
        <v>0</v>
      </c>
      <c r="M391" s="40">
        <v>1</v>
      </c>
      <c r="N391" s="40">
        <v>0.83333333333333337</v>
      </c>
      <c r="O391" s="40">
        <v>0.16666666666666666</v>
      </c>
      <c r="P391" s="40">
        <v>0.16666666666666666</v>
      </c>
      <c r="Q391" s="40">
        <v>0</v>
      </c>
      <c r="R391" s="40">
        <v>0</v>
      </c>
      <c r="S391" s="40">
        <v>0</v>
      </c>
      <c r="T391" s="40">
        <v>0</v>
      </c>
      <c r="U391" s="40">
        <v>6</v>
      </c>
    </row>
    <row r="392" spans="1:21">
      <c r="A392" s="40">
        <v>4</v>
      </c>
      <c r="B392" s="40">
        <v>4</v>
      </c>
      <c r="C392" s="40">
        <v>9</v>
      </c>
      <c r="D392" s="40">
        <f t="shared" si="55"/>
        <v>0</v>
      </c>
      <c r="E392" s="40">
        <f t="shared" si="56"/>
        <v>0</v>
      </c>
      <c r="F392" s="40">
        <f t="shared" si="57"/>
        <v>0</v>
      </c>
      <c r="G392" s="40">
        <f t="shared" si="58"/>
        <v>0</v>
      </c>
      <c r="H392" s="40">
        <f t="shared" si="59"/>
        <v>0</v>
      </c>
      <c r="I392" s="40">
        <f t="shared" si="60"/>
        <v>0</v>
      </c>
      <c r="J392" s="40">
        <f t="shared" si="61"/>
        <v>0</v>
      </c>
      <c r="K392" s="40">
        <f t="shared" si="62"/>
        <v>0</v>
      </c>
      <c r="L392" s="40">
        <f t="shared" si="63"/>
        <v>0</v>
      </c>
      <c r="M392" s="40">
        <v>1</v>
      </c>
      <c r="N392" s="40">
        <v>1</v>
      </c>
      <c r="O392" s="40">
        <v>1</v>
      </c>
      <c r="P392" s="40">
        <v>1</v>
      </c>
      <c r="Q392" s="40">
        <v>0.33333333333333331</v>
      </c>
      <c r="R392" s="40">
        <v>0</v>
      </c>
      <c r="S392" s="40">
        <v>0</v>
      </c>
      <c r="T392" s="40">
        <v>0</v>
      </c>
      <c r="U392" s="40">
        <v>3</v>
      </c>
    </row>
    <row r="393" spans="1:21">
      <c r="A393" s="40">
        <v>4</v>
      </c>
      <c r="B393" s="40">
        <v>4</v>
      </c>
      <c r="C393" s="40">
        <v>10</v>
      </c>
      <c r="D393" s="40">
        <f t="shared" si="55"/>
        <v>0</v>
      </c>
      <c r="E393" s="40">
        <f t="shared" si="56"/>
        <v>0</v>
      </c>
      <c r="F393" s="40">
        <f t="shared" si="57"/>
        <v>0</v>
      </c>
      <c r="G393" s="40">
        <f t="shared" si="58"/>
        <v>0</v>
      </c>
      <c r="H393" s="40">
        <f t="shared" si="59"/>
        <v>0</v>
      </c>
      <c r="I393" s="40">
        <f t="shared" si="60"/>
        <v>0</v>
      </c>
      <c r="J393" s="40">
        <f t="shared" si="61"/>
        <v>0</v>
      </c>
      <c r="K393" s="40">
        <f t="shared" si="62"/>
        <v>0</v>
      </c>
      <c r="L393" s="40">
        <f t="shared" si="63"/>
        <v>0</v>
      </c>
      <c r="M393" s="40">
        <v>1</v>
      </c>
      <c r="N393" s="40">
        <v>1</v>
      </c>
      <c r="O393" s="40">
        <v>0</v>
      </c>
      <c r="P393" s="40">
        <v>0</v>
      </c>
      <c r="Q393" s="40">
        <v>0</v>
      </c>
      <c r="R393" s="40">
        <v>0</v>
      </c>
      <c r="S393" s="40">
        <v>0</v>
      </c>
      <c r="T393" s="40">
        <v>0</v>
      </c>
      <c r="U393" s="40">
        <v>1</v>
      </c>
    </row>
    <row r="394" spans="1:21">
      <c r="A394" s="40">
        <v>4</v>
      </c>
      <c r="B394" s="40">
        <v>5</v>
      </c>
      <c r="C394" s="40">
        <v>2</v>
      </c>
      <c r="D394" s="40">
        <f t="shared" si="55"/>
        <v>0</v>
      </c>
      <c r="E394" s="40">
        <f t="shared" si="56"/>
        <v>0</v>
      </c>
      <c r="F394" s="40">
        <f t="shared" si="57"/>
        <v>0</v>
      </c>
      <c r="G394" s="40">
        <f t="shared" si="58"/>
        <v>0</v>
      </c>
      <c r="H394" s="40">
        <f t="shared" si="59"/>
        <v>0</v>
      </c>
      <c r="I394" s="40">
        <f t="shared" si="60"/>
        <v>0</v>
      </c>
      <c r="J394" s="40">
        <f t="shared" si="61"/>
        <v>0</v>
      </c>
      <c r="K394" s="40">
        <f t="shared" si="62"/>
        <v>0</v>
      </c>
      <c r="L394" s="40">
        <f t="shared" si="63"/>
        <v>0</v>
      </c>
      <c r="M394" s="40">
        <v>1</v>
      </c>
      <c r="N394" s="40">
        <v>1</v>
      </c>
      <c r="O394" s="40">
        <v>0.7142857142857143</v>
      </c>
      <c r="P394" s="40">
        <v>0.14285714285714285</v>
      </c>
      <c r="Q394" s="40">
        <v>0</v>
      </c>
      <c r="R394" s="40">
        <v>0</v>
      </c>
      <c r="S394" s="40">
        <v>0</v>
      </c>
      <c r="T394" s="40">
        <v>0</v>
      </c>
      <c r="U394" s="40">
        <v>7</v>
      </c>
    </row>
    <row r="395" spans="1:21">
      <c r="A395" s="40">
        <v>4</v>
      </c>
      <c r="B395" s="40">
        <v>5</v>
      </c>
      <c r="C395" s="40">
        <v>3</v>
      </c>
      <c r="D395" s="40">
        <f t="shared" si="55"/>
        <v>0</v>
      </c>
      <c r="E395" s="40">
        <f t="shared" si="56"/>
        <v>0</v>
      </c>
      <c r="F395" s="40">
        <f t="shared" si="57"/>
        <v>0</v>
      </c>
      <c r="G395" s="40">
        <f t="shared" si="58"/>
        <v>0</v>
      </c>
      <c r="H395" s="40">
        <f t="shared" si="59"/>
        <v>0</v>
      </c>
      <c r="I395" s="40">
        <f t="shared" si="60"/>
        <v>0</v>
      </c>
      <c r="J395" s="40">
        <f t="shared" si="61"/>
        <v>0</v>
      </c>
      <c r="K395" s="40">
        <f t="shared" si="62"/>
        <v>0</v>
      </c>
      <c r="L395" s="40">
        <f t="shared" si="63"/>
        <v>0</v>
      </c>
      <c r="M395" s="40">
        <v>1</v>
      </c>
      <c r="N395" s="40">
        <v>1</v>
      </c>
      <c r="O395" s="40">
        <v>0.90588235294117647</v>
      </c>
      <c r="P395" s="40">
        <v>0.28235294117647058</v>
      </c>
      <c r="Q395" s="40">
        <v>4.7058823529411764E-2</v>
      </c>
      <c r="R395" s="40">
        <v>1.1764705882352941E-2</v>
      </c>
      <c r="S395" s="40">
        <v>0</v>
      </c>
      <c r="T395" s="40">
        <v>0</v>
      </c>
      <c r="U395" s="40">
        <v>85</v>
      </c>
    </row>
    <row r="396" spans="1:21">
      <c r="A396" s="40">
        <v>4</v>
      </c>
      <c r="B396" s="40">
        <v>5</v>
      </c>
      <c r="C396" s="40">
        <v>4</v>
      </c>
      <c r="D396" s="40">
        <f t="shared" si="55"/>
        <v>0</v>
      </c>
      <c r="E396" s="40">
        <f t="shared" si="56"/>
        <v>0</v>
      </c>
      <c r="F396" s="40">
        <f t="shared" si="57"/>
        <v>0</v>
      </c>
      <c r="G396" s="40">
        <f t="shared" si="58"/>
        <v>0</v>
      </c>
      <c r="H396" s="40">
        <f t="shared" si="59"/>
        <v>0</v>
      </c>
      <c r="I396" s="40">
        <f t="shared" si="60"/>
        <v>0</v>
      </c>
      <c r="J396" s="40">
        <f t="shared" si="61"/>
        <v>0</v>
      </c>
      <c r="K396" s="40">
        <f t="shared" si="62"/>
        <v>0</v>
      </c>
      <c r="L396" s="40">
        <f t="shared" si="63"/>
        <v>0</v>
      </c>
      <c r="M396" s="40">
        <v>1</v>
      </c>
      <c r="N396" s="40">
        <v>1</v>
      </c>
      <c r="O396" s="40">
        <v>0.86462882096069871</v>
      </c>
      <c r="P396" s="40">
        <v>0.45851528384279477</v>
      </c>
      <c r="Q396" s="40">
        <v>0.13973799126637554</v>
      </c>
      <c r="R396" s="40">
        <v>4.8034934497816595E-2</v>
      </c>
      <c r="S396" s="40">
        <v>1.3100436681222707E-2</v>
      </c>
      <c r="T396" s="40">
        <v>1.3100436681222707E-2</v>
      </c>
      <c r="U396" s="40">
        <v>229</v>
      </c>
    </row>
    <row r="397" spans="1:21">
      <c r="A397" s="40">
        <v>4</v>
      </c>
      <c r="B397" s="40">
        <v>5</v>
      </c>
      <c r="C397" s="40">
        <v>5</v>
      </c>
      <c r="D397" s="40">
        <f t="shared" si="55"/>
        <v>0</v>
      </c>
      <c r="E397" s="40">
        <f t="shared" si="56"/>
        <v>0</v>
      </c>
      <c r="F397" s="40">
        <f t="shared" si="57"/>
        <v>0</v>
      </c>
      <c r="G397" s="40">
        <f t="shared" si="58"/>
        <v>0</v>
      </c>
      <c r="H397" s="40">
        <f t="shared" si="59"/>
        <v>0</v>
      </c>
      <c r="I397" s="40">
        <f t="shared" si="60"/>
        <v>0</v>
      </c>
      <c r="J397" s="40">
        <f t="shared" si="61"/>
        <v>0</v>
      </c>
      <c r="K397" s="40">
        <f t="shared" si="62"/>
        <v>0</v>
      </c>
      <c r="L397" s="40">
        <f t="shared" si="63"/>
        <v>0</v>
      </c>
      <c r="M397" s="40">
        <v>1</v>
      </c>
      <c r="N397" s="40">
        <v>1</v>
      </c>
      <c r="O397" s="40">
        <v>0.90419161676646709</v>
      </c>
      <c r="P397" s="40">
        <v>0.51497005988023947</v>
      </c>
      <c r="Q397" s="40">
        <v>0.17964071856287425</v>
      </c>
      <c r="R397" s="40">
        <v>7.1856287425149698E-2</v>
      </c>
      <c r="S397" s="40">
        <v>4.1916167664670656E-2</v>
      </c>
      <c r="T397" s="40">
        <v>2.9940119760479042E-2</v>
      </c>
      <c r="U397" s="40">
        <v>167</v>
      </c>
    </row>
    <row r="398" spans="1:21">
      <c r="A398" s="40">
        <v>4</v>
      </c>
      <c r="B398" s="40">
        <v>5</v>
      </c>
      <c r="C398" s="40">
        <v>6</v>
      </c>
      <c r="D398" s="40">
        <f t="shared" si="55"/>
        <v>0</v>
      </c>
      <c r="E398" s="40">
        <f t="shared" si="56"/>
        <v>0</v>
      </c>
      <c r="F398" s="40">
        <f t="shared" si="57"/>
        <v>0</v>
      </c>
      <c r="G398" s="40">
        <f t="shared" si="58"/>
        <v>0</v>
      </c>
      <c r="H398" s="40">
        <f t="shared" si="59"/>
        <v>0</v>
      </c>
      <c r="I398" s="40">
        <f t="shared" si="60"/>
        <v>0</v>
      </c>
      <c r="J398" s="40">
        <f t="shared" si="61"/>
        <v>0</v>
      </c>
      <c r="K398" s="40">
        <f t="shared" si="62"/>
        <v>0</v>
      </c>
      <c r="L398" s="40">
        <f t="shared" si="63"/>
        <v>0</v>
      </c>
      <c r="M398" s="40">
        <v>1</v>
      </c>
      <c r="N398" s="40">
        <v>0.98765432098765427</v>
      </c>
      <c r="O398" s="40">
        <v>0.90123456790123457</v>
      </c>
      <c r="P398" s="40">
        <v>0.60493827160493829</v>
      </c>
      <c r="Q398" s="40">
        <v>0.32098765432098764</v>
      </c>
      <c r="R398" s="40">
        <v>0.12345679012345678</v>
      </c>
      <c r="S398" s="40">
        <v>7.407407407407407E-2</v>
      </c>
      <c r="T398" s="40">
        <v>3.7037037037037035E-2</v>
      </c>
      <c r="U398" s="40">
        <v>81</v>
      </c>
    </row>
    <row r="399" spans="1:21">
      <c r="A399" s="40">
        <v>4</v>
      </c>
      <c r="B399" s="40">
        <v>5</v>
      </c>
      <c r="C399" s="40">
        <v>7</v>
      </c>
      <c r="D399" s="40">
        <f t="shared" si="55"/>
        <v>0</v>
      </c>
      <c r="E399" s="40">
        <f t="shared" si="56"/>
        <v>0</v>
      </c>
      <c r="F399" s="40">
        <f t="shared" si="57"/>
        <v>0</v>
      </c>
      <c r="G399" s="40">
        <f t="shared" si="58"/>
        <v>0</v>
      </c>
      <c r="H399" s="40">
        <f t="shared" si="59"/>
        <v>0</v>
      </c>
      <c r="I399" s="40">
        <f t="shared" si="60"/>
        <v>0</v>
      </c>
      <c r="J399" s="40">
        <f t="shared" si="61"/>
        <v>0</v>
      </c>
      <c r="K399" s="40">
        <f t="shared" si="62"/>
        <v>0</v>
      </c>
      <c r="L399" s="40">
        <f t="shared" si="63"/>
        <v>0</v>
      </c>
      <c r="M399" s="40">
        <v>1</v>
      </c>
      <c r="N399" s="40">
        <v>1</v>
      </c>
      <c r="O399" s="40">
        <v>0.93333333333333335</v>
      </c>
      <c r="P399" s="40">
        <v>0.6</v>
      </c>
      <c r="Q399" s="40">
        <v>0.26666666666666666</v>
      </c>
      <c r="R399" s="40">
        <v>0.13333333333333333</v>
      </c>
      <c r="S399" s="40">
        <v>0.1111111111111111</v>
      </c>
      <c r="T399" s="40">
        <v>4.4444444444444446E-2</v>
      </c>
      <c r="U399" s="40">
        <v>45</v>
      </c>
    </row>
    <row r="400" spans="1:21">
      <c r="A400" s="40">
        <v>4</v>
      </c>
      <c r="B400" s="40">
        <v>5</v>
      </c>
      <c r="C400" s="40">
        <v>8</v>
      </c>
      <c r="D400" s="40">
        <f t="shared" si="55"/>
        <v>0</v>
      </c>
      <c r="E400" s="40">
        <f t="shared" si="56"/>
        <v>0</v>
      </c>
      <c r="F400" s="40">
        <f t="shared" si="57"/>
        <v>0</v>
      </c>
      <c r="G400" s="40">
        <f t="shared" si="58"/>
        <v>0</v>
      </c>
      <c r="H400" s="40">
        <f t="shared" si="59"/>
        <v>0</v>
      </c>
      <c r="I400" s="40">
        <f t="shared" si="60"/>
        <v>0</v>
      </c>
      <c r="J400" s="40">
        <f t="shared" si="61"/>
        <v>0</v>
      </c>
      <c r="K400" s="40">
        <f t="shared" si="62"/>
        <v>0</v>
      </c>
      <c r="L400" s="40">
        <f t="shared" si="63"/>
        <v>0</v>
      </c>
      <c r="M400" s="40">
        <v>1</v>
      </c>
      <c r="N400" s="40">
        <v>1</v>
      </c>
      <c r="O400" s="40">
        <v>0.8666666666666667</v>
      </c>
      <c r="P400" s="40">
        <v>0.8</v>
      </c>
      <c r="Q400" s="40">
        <v>0.53333333333333333</v>
      </c>
      <c r="R400" s="40">
        <v>0.33333333333333331</v>
      </c>
      <c r="S400" s="40">
        <v>6.6666666666666666E-2</v>
      </c>
      <c r="T400" s="40">
        <v>6.6666666666666666E-2</v>
      </c>
      <c r="U400" s="40">
        <v>15</v>
      </c>
    </row>
    <row r="401" spans="1:21">
      <c r="A401" s="40">
        <v>4</v>
      </c>
      <c r="B401" s="40">
        <v>5</v>
      </c>
      <c r="C401" s="40">
        <v>9</v>
      </c>
      <c r="D401" s="40">
        <f t="shared" si="55"/>
        <v>0</v>
      </c>
      <c r="E401" s="40">
        <f t="shared" si="56"/>
        <v>0</v>
      </c>
      <c r="F401" s="40">
        <f t="shared" si="57"/>
        <v>0</v>
      </c>
      <c r="G401" s="40">
        <f t="shared" si="58"/>
        <v>0</v>
      </c>
      <c r="H401" s="40">
        <f t="shared" si="59"/>
        <v>0</v>
      </c>
      <c r="I401" s="40">
        <f t="shared" si="60"/>
        <v>0</v>
      </c>
      <c r="J401" s="40">
        <f t="shared" si="61"/>
        <v>0</v>
      </c>
      <c r="K401" s="40">
        <f t="shared" si="62"/>
        <v>0</v>
      </c>
      <c r="L401" s="40">
        <f t="shared" si="63"/>
        <v>0</v>
      </c>
      <c r="M401" s="40">
        <v>1</v>
      </c>
      <c r="N401" s="40">
        <v>1</v>
      </c>
      <c r="O401" s="40">
        <v>1</v>
      </c>
      <c r="P401" s="40">
        <v>0.6</v>
      </c>
      <c r="Q401" s="40">
        <v>0.4</v>
      </c>
      <c r="R401" s="40">
        <v>0.2</v>
      </c>
      <c r="S401" s="40">
        <v>0</v>
      </c>
      <c r="T401" s="40">
        <v>0</v>
      </c>
      <c r="U401" s="40">
        <v>5</v>
      </c>
    </row>
    <row r="402" spans="1:21">
      <c r="A402" s="40">
        <v>4</v>
      </c>
      <c r="B402" s="40">
        <v>5</v>
      </c>
      <c r="C402" s="40">
        <v>10</v>
      </c>
      <c r="D402" s="40">
        <f t="shared" si="55"/>
        <v>0</v>
      </c>
      <c r="E402" s="40">
        <f t="shared" si="56"/>
        <v>0</v>
      </c>
      <c r="F402" s="40">
        <f t="shared" si="57"/>
        <v>0</v>
      </c>
      <c r="G402" s="40">
        <f t="shared" si="58"/>
        <v>0</v>
      </c>
      <c r="H402" s="40">
        <f t="shared" si="59"/>
        <v>0</v>
      </c>
      <c r="I402" s="40">
        <f t="shared" si="60"/>
        <v>0</v>
      </c>
      <c r="J402" s="40">
        <f t="shared" si="61"/>
        <v>0</v>
      </c>
      <c r="K402" s="40">
        <f t="shared" si="62"/>
        <v>0</v>
      </c>
      <c r="L402" s="40">
        <f t="shared" si="63"/>
        <v>0</v>
      </c>
      <c r="M402" s="40">
        <v>1</v>
      </c>
      <c r="N402" s="40">
        <v>1</v>
      </c>
      <c r="O402" s="40">
        <v>1</v>
      </c>
      <c r="P402" s="40">
        <v>1</v>
      </c>
      <c r="Q402" s="40">
        <v>1</v>
      </c>
      <c r="R402" s="40">
        <v>0.5</v>
      </c>
      <c r="S402" s="40">
        <v>0</v>
      </c>
      <c r="T402" s="40">
        <v>0</v>
      </c>
      <c r="U402" s="40">
        <v>2</v>
      </c>
    </row>
    <row r="403" spans="1:21">
      <c r="A403" s="40">
        <v>4</v>
      </c>
      <c r="B403" s="40">
        <v>5</v>
      </c>
      <c r="C403" s="40">
        <v>11</v>
      </c>
      <c r="D403" s="40">
        <f t="shared" si="55"/>
        <v>0</v>
      </c>
      <c r="E403" s="40">
        <f t="shared" si="56"/>
        <v>0</v>
      </c>
      <c r="F403" s="40">
        <f t="shared" si="57"/>
        <v>0</v>
      </c>
      <c r="G403" s="40">
        <f t="shared" si="58"/>
        <v>0</v>
      </c>
      <c r="H403" s="40">
        <f t="shared" si="59"/>
        <v>0</v>
      </c>
      <c r="I403" s="40">
        <f t="shared" si="60"/>
        <v>0</v>
      </c>
      <c r="J403" s="40">
        <f t="shared" si="61"/>
        <v>0</v>
      </c>
      <c r="K403" s="40">
        <f t="shared" si="62"/>
        <v>0</v>
      </c>
      <c r="L403" s="40">
        <f t="shared" si="63"/>
        <v>0</v>
      </c>
      <c r="M403" s="40">
        <v>1</v>
      </c>
      <c r="N403" s="40">
        <v>1</v>
      </c>
      <c r="O403" s="40">
        <v>0.5</v>
      </c>
      <c r="P403" s="40">
        <v>0.5</v>
      </c>
      <c r="Q403" s="40">
        <v>0.5</v>
      </c>
      <c r="R403" s="40">
        <v>0.5</v>
      </c>
      <c r="S403" s="40">
        <v>0.5</v>
      </c>
      <c r="T403" s="40">
        <v>0.5</v>
      </c>
      <c r="U403" s="40">
        <v>2</v>
      </c>
    </row>
    <row r="404" spans="1:21">
      <c r="A404" s="40">
        <v>4</v>
      </c>
      <c r="B404" s="40">
        <v>6</v>
      </c>
      <c r="C404" s="40">
        <v>2</v>
      </c>
      <c r="D404" s="40">
        <f t="shared" si="55"/>
        <v>0</v>
      </c>
      <c r="E404" s="40">
        <f t="shared" si="56"/>
        <v>0</v>
      </c>
      <c r="F404" s="40">
        <f t="shared" si="57"/>
        <v>0</v>
      </c>
      <c r="G404" s="40">
        <f t="shared" si="58"/>
        <v>0</v>
      </c>
      <c r="H404" s="40">
        <f t="shared" si="59"/>
        <v>0</v>
      </c>
      <c r="I404" s="40">
        <f t="shared" si="60"/>
        <v>0</v>
      </c>
      <c r="J404" s="40">
        <f t="shared" si="61"/>
        <v>0</v>
      </c>
      <c r="K404" s="40">
        <f t="shared" si="62"/>
        <v>0</v>
      </c>
      <c r="L404" s="40">
        <f t="shared" si="63"/>
        <v>0</v>
      </c>
      <c r="M404" s="40">
        <v>1</v>
      </c>
      <c r="N404" s="40">
        <v>1</v>
      </c>
      <c r="O404" s="40">
        <v>1</v>
      </c>
      <c r="P404" s="40">
        <v>1</v>
      </c>
      <c r="Q404" s="40">
        <v>0</v>
      </c>
      <c r="R404" s="40">
        <v>0</v>
      </c>
      <c r="S404" s="40">
        <v>0</v>
      </c>
      <c r="T404" s="40">
        <v>0</v>
      </c>
      <c r="U404" s="40">
        <v>1</v>
      </c>
    </row>
    <row r="405" spans="1:21">
      <c r="A405" s="40">
        <v>4</v>
      </c>
      <c r="B405" s="40">
        <v>6</v>
      </c>
      <c r="C405" s="40">
        <v>3</v>
      </c>
      <c r="D405" s="40">
        <f t="shared" si="55"/>
        <v>0</v>
      </c>
      <c r="E405" s="40">
        <f t="shared" si="56"/>
        <v>0</v>
      </c>
      <c r="F405" s="40">
        <f t="shared" si="57"/>
        <v>0</v>
      </c>
      <c r="G405" s="40">
        <f t="shared" si="58"/>
        <v>0</v>
      </c>
      <c r="H405" s="40">
        <f t="shared" si="59"/>
        <v>0</v>
      </c>
      <c r="I405" s="40">
        <f t="shared" si="60"/>
        <v>0</v>
      </c>
      <c r="J405" s="40">
        <f t="shared" si="61"/>
        <v>0</v>
      </c>
      <c r="K405" s="40">
        <f t="shared" si="62"/>
        <v>0</v>
      </c>
      <c r="L405" s="40">
        <f t="shared" si="63"/>
        <v>0</v>
      </c>
      <c r="M405" s="40">
        <v>1</v>
      </c>
      <c r="N405" s="40">
        <v>1</v>
      </c>
      <c r="O405" s="40">
        <v>1</v>
      </c>
      <c r="P405" s="40">
        <v>0.6428571428571429</v>
      </c>
      <c r="Q405" s="40">
        <v>0.14285714285714285</v>
      </c>
      <c r="R405" s="40">
        <v>3.5714285714285712E-2</v>
      </c>
      <c r="S405" s="40">
        <v>0</v>
      </c>
      <c r="T405" s="40">
        <v>0</v>
      </c>
      <c r="U405" s="40">
        <v>28</v>
      </c>
    </row>
    <row r="406" spans="1:21">
      <c r="A406" s="40">
        <v>4</v>
      </c>
      <c r="B406" s="40">
        <v>6</v>
      </c>
      <c r="C406" s="40">
        <v>4</v>
      </c>
      <c r="D406" s="40">
        <f t="shared" si="55"/>
        <v>0</v>
      </c>
      <c r="E406" s="40">
        <f t="shared" si="56"/>
        <v>0</v>
      </c>
      <c r="F406" s="40">
        <f t="shared" si="57"/>
        <v>0</v>
      </c>
      <c r="G406" s="40">
        <f t="shared" si="58"/>
        <v>0</v>
      </c>
      <c r="H406" s="40">
        <f t="shared" si="59"/>
        <v>0</v>
      </c>
      <c r="I406" s="40">
        <f t="shared" si="60"/>
        <v>0</v>
      </c>
      <c r="J406" s="40">
        <f t="shared" si="61"/>
        <v>0</v>
      </c>
      <c r="K406" s="40">
        <f t="shared" si="62"/>
        <v>0</v>
      </c>
      <c r="L406" s="40">
        <f t="shared" si="63"/>
        <v>0</v>
      </c>
      <c r="M406" s="40">
        <v>1</v>
      </c>
      <c r="N406" s="40">
        <v>1</v>
      </c>
      <c r="O406" s="40">
        <v>0.99397590361445787</v>
      </c>
      <c r="P406" s="40">
        <v>0.67469879518072284</v>
      </c>
      <c r="Q406" s="40">
        <v>0.19277108433734941</v>
      </c>
      <c r="R406" s="40">
        <v>4.2168674698795178E-2</v>
      </c>
      <c r="S406" s="40">
        <v>2.4096385542168676E-2</v>
      </c>
      <c r="T406" s="40">
        <v>1.8072289156626505E-2</v>
      </c>
      <c r="U406" s="40">
        <v>166</v>
      </c>
    </row>
    <row r="407" spans="1:21">
      <c r="A407" s="40">
        <v>4</v>
      </c>
      <c r="B407" s="40">
        <v>6</v>
      </c>
      <c r="C407" s="40">
        <v>5</v>
      </c>
      <c r="D407" s="40">
        <f t="shared" si="55"/>
        <v>0</v>
      </c>
      <c r="E407" s="40">
        <f t="shared" si="56"/>
        <v>0</v>
      </c>
      <c r="F407" s="40">
        <f t="shared" si="57"/>
        <v>0</v>
      </c>
      <c r="G407" s="40">
        <f t="shared" si="58"/>
        <v>0</v>
      </c>
      <c r="H407" s="40">
        <f t="shared" si="59"/>
        <v>0</v>
      </c>
      <c r="I407" s="40">
        <f t="shared" si="60"/>
        <v>0</v>
      </c>
      <c r="J407" s="40">
        <f t="shared" si="61"/>
        <v>0</v>
      </c>
      <c r="K407" s="40">
        <f t="shared" si="62"/>
        <v>0</v>
      </c>
      <c r="L407" s="40">
        <f t="shared" si="63"/>
        <v>0</v>
      </c>
      <c r="M407" s="40">
        <v>1</v>
      </c>
      <c r="N407" s="40">
        <v>1</v>
      </c>
      <c r="O407" s="40">
        <v>0.97894736842105268</v>
      </c>
      <c r="P407" s="40">
        <v>0.70526315789473681</v>
      </c>
      <c r="Q407" s="40">
        <v>0.29473684210526313</v>
      </c>
      <c r="R407" s="40">
        <v>0.11052631578947368</v>
      </c>
      <c r="S407" s="40">
        <v>3.1578947368421054E-2</v>
      </c>
      <c r="T407" s="40">
        <v>2.1052631578947368E-2</v>
      </c>
      <c r="U407" s="40">
        <v>190</v>
      </c>
    </row>
    <row r="408" spans="1:21">
      <c r="A408" s="40">
        <v>4</v>
      </c>
      <c r="B408" s="40">
        <v>6</v>
      </c>
      <c r="C408" s="40">
        <v>6</v>
      </c>
      <c r="D408" s="40">
        <f t="shared" si="55"/>
        <v>0</v>
      </c>
      <c r="E408" s="40">
        <f t="shared" si="56"/>
        <v>0</v>
      </c>
      <c r="F408" s="40">
        <f t="shared" si="57"/>
        <v>0</v>
      </c>
      <c r="G408" s="40">
        <f t="shared" si="58"/>
        <v>0</v>
      </c>
      <c r="H408" s="40">
        <f t="shared" si="59"/>
        <v>0</v>
      </c>
      <c r="I408" s="40">
        <f t="shared" si="60"/>
        <v>0</v>
      </c>
      <c r="J408" s="40">
        <f t="shared" si="61"/>
        <v>0</v>
      </c>
      <c r="K408" s="40">
        <f t="shared" si="62"/>
        <v>0</v>
      </c>
      <c r="L408" s="40">
        <f t="shared" si="63"/>
        <v>0</v>
      </c>
      <c r="M408" s="40">
        <v>1</v>
      </c>
      <c r="N408" s="40">
        <v>1</v>
      </c>
      <c r="O408" s="40">
        <v>1</v>
      </c>
      <c r="P408" s="40">
        <v>0.83333333333333337</v>
      </c>
      <c r="Q408" s="40">
        <v>0.48412698412698413</v>
      </c>
      <c r="R408" s="40">
        <v>0.24603174603174602</v>
      </c>
      <c r="S408" s="40">
        <v>8.7301587301587297E-2</v>
      </c>
      <c r="T408" s="40">
        <v>5.5555555555555552E-2</v>
      </c>
      <c r="U408" s="40">
        <v>126</v>
      </c>
    </row>
    <row r="409" spans="1:21">
      <c r="A409" s="40">
        <v>4</v>
      </c>
      <c r="B409" s="40">
        <v>6</v>
      </c>
      <c r="C409" s="40">
        <v>7</v>
      </c>
      <c r="D409" s="40">
        <f t="shared" si="55"/>
        <v>0</v>
      </c>
      <c r="E409" s="40">
        <f t="shared" si="56"/>
        <v>0</v>
      </c>
      <c r="F409" s="40">
        <f t="shared" si="57"/>
        <v>0</v>
      </c>
      <c r="G409" s="40">
        <f t="shared" si="58"/>
        <v>0</v>
      </c>
      <c r="H409" s="40">
        <f t="shared" si="59"/>
        <v>0</v>
      </c>
      <c r="I409" s="40">
        <f t="shared" si="60"/>
        <v>0</v>
      </c>
      <c r="J409" s="40">
        <f t="shared" si="61"/>
        <v>0</v>
      </c>
      <c r="K409" s="40">
        <f t="shared" si="62"/>
        <v>0</v>
      </c>
      <c r="L409" s="40">
        <f t="shared" si="63"/>
        <v>0</v>
      </c>
      <c r="M409" s="40">
        <v>1</v>
      </c>
      <c r="N409" s="40">
        <v>0.97674418604651159</v>
      </c>
      <c r="O409" s="40">
        <v>0.97674418604651159</v>
      </c>
      <c r="P409" s="40">
        <v>0.79069767441860461</v>
      </c>
      <c r="Q409" s="40">
        <v>0.51162790697674421</v>
      </c>
      <c r="R409" s="40">
        <v>0.30232558139534882</v>
      </c>
      <c r="S409" s="40">
        <v>0.15116279069767441</v>
      </c>
      <c r="T409" s="40">
        <v>6.9767441860465115E-2</v>
      </c>
      <c r="U409" s="40">
        <v>86</v>
      </c>
    </row>
    <row r="410" spans="1:21">
      <c r="A410" s="40">
        <v>4</v>
      </c>
      <c r="B410" s="40">
        <v>6</v>
      </c>
      <c r="C410" s="40">
        <v>8</v>
      </c>
      <c r="D410" s="40">
        <f t="shared" si="55"/>
        <v>0</v>
      </c>
      <c r="E410" s="40">
        <f t="shared" si="56"/>
        <v>0</v>
      </c>
      <c r="F410" s="40">
        <f t="shared" si="57"/>
        <v>0</v>
      </c>
      <c r="G410" s="40">
        <f t="shared" si="58"/>
        <v>0</v>
      </c>
      <c r="H410" s="40">
        <f t="shared" si="59"/>
        <v>0</v>
      </c>
      <c r="I410" s="40">
        <f t="shared" si="60"/>
        <v>0</v>
      </c>
      <c r="J410" s="40">
        <f t="shared" si="61"/>
        <v>0</v>
      </c>
      <c r="K410" s="40">
        <f t="shared" si="62"/>
        <v>0</v>
      </c>
      <c r="L410" s="40">
        <f t="shared" si="63"/>
        <v>0</v>
      </c>
      <c r="M410" s="40">
        <v>1</v>
      </c>
      <c r="N410" s="40">
        <v>1</v>
      </c>
      <c r="O410" s="40">
        <v>0.92592592592592593</v>
      </c>
      <c r="P410" s="40">
        <v>0.81481481481481477</v>
      </c>
      <c r="Q410" s="40">
        <v>0.55555555555555558</v>
      </c>
      <c r="R410" s="40">
        <v>0.40740740740740738</v>
      </c>
      <c r="S410" s="40">
        <v>0.33333333333333331</v>
      </c>
      <c r="T410" s="40">
        <v>0.29629629629629628</v>
      </c>
      <c r="U410" s="40">
        <v>27</v>
      </c>
    </row>
    <row r="411" spans="1:21">
      <c r="A411" s="40">
        <v>4</v>
      </c>
      <c r="B411" s="40">
        <v>6</v>
      </c>
      <c r="C411" s="40">
        <v>9</v>
      </c>
      <c r="D411" s="40">
        <f t="shared" si="55"/>
        <v>0</v>
      </c>
      <c r="E411" s="40">
        <f t="shared" si="56"/>
        <v>0</v>
      </c>
      <c r="F411" s="40">
        <f t="shared" si="57"/>
        <v>0</v>
      </c>
      <c r="G411" s="40">
        <f t="shared" si="58"/>
        <v>0</v>
      </c>
      <c r="H411" s="40">
        <f t="shared" si="59"/>
        <v>0</v>
      </c>
      <c r="I411" s="40">
        <f t="shared" si="60"/>
        <v>0</v>
      </c>
      <c r="J411" s="40">
        <f t="shared" si="61"/>
        <v>0</v>
      </c>
      <c r="K411" s="40">
        <f t="shared" si="62"/>
        <v>0</v>
      </c>
      <c r="L411" s="40">
        <f t="shared" si="63"/>
        <v>0</v>
      </c>
      <c r="M411" s="40">
        <v>1</v>
      </c>
      <c r="N411" s="40">
        <v>1</v>
      </c>
      <c r="O411" s="40">
        <v>1</v>
      </c>
      <c r="P411" s="40">
        <v>1</v>
      </c>
      <c r="Q411" s="40">
        <v>1</v>
      </c>
      <c r="R411" s="40">
        <v>1</v>
      </c>
      <c r="S411" s="40">
        <v>0.75</v>
      </c>
      <c r="T411" s="40">
        <v>0.75</v>
      </c>
      <c r="U411" s="40">
        <v>4</v>
      </c>
    </row>
    <row r="412" spans="1:21">
      <c r="A412" s="40">
        <v>4</v>
      </c>
      <c r="B412" s="40">
        <v>6</v>
      </c>
      <c r="C412" s="40">
        <v>10</v>
      </c>
      <c r="D412" s="40">
        <f t="shared" si="55"/>
        <v>0</v>
      </c>
      <c r="E412" s="40">
        <f t="shared" si="56"/>
        <v>0</v>
      </c>
      <c r="F412" s="40">
        <f t="shared" si="57"/>
        <v>0</v>
      </c>
      <c r="G412" s="40">
        <f t="shared" si="58"/>
        <v>0</v>
      </c>
      <c r="H412" s="40">
        <f t="shared" si="59"/>
        <v>0</v>
      </c>
      <c r="I412" s="40">
        <f t="shared" si="60"/>
        <v>0</v>
      </c>
      <c r="J412" s="40">
        <f t="shared" si="61"/>
        <v>0</v>
      </c>
      <c r="K412" s="40">
        <f t="shared" si="62"/>
        <v>0</v>
      </c>
      <c r="L412" s="40">
        <f t="shared" si="63"/>
        <v>0</v>
      </c>
      <c r="M412" s="40">
        <v>1</v>
      </c>
      <c r="N412" s="40">
        <v>1</v>
      </c>
      <c r="O412" s="40">
        <v>1</v>
      </c>
      <c r="P412" s="40">
        <v>1</v>
      </c>
      <c r="Q412" s="40">
        <v>1</v>
      </c>
      <c r="R412" s="40">
        <v>0.66666666666666663</v>
      </c>
      <c r="S412" s="40">
        <v>0.66666666666666663</v>
      </c>
      <c r="T412" s="40">
        <v>0.33333333333333331</v>
      </c>
      <c r="U412" s="40">
        <v>3</v>
      </c>
    </row>
    <row r="413" spans="1:21">
      <c r="A413" s="40">
        <v>4</v>
      </c>
      <c r="B413" s="40">
        <v>6</v>
      </c>
      <c r="C413" s="40">
        <v>12</v>
      </c>
      <c r="D413" s="40">
        <f t="shared" si="55"/>
        <v>0</v>
      </c>
      <c r="E413" s="40">
        <f t="shared" si="56"/>
        <v>0</v>
      </c>
      <c r="F413" s="40">
        <f t="shared" si="57"/>
        <v>0</v>
      </c>
      <c r="G413" s="40">
        <f t="shared" si="58"/>
        <v>0</v>
      </c>
      <c r="H413" s="40">
        <f t="shared" si="59"/>
        <v>0</v>
      </c>
      <c r="I413" s="40">
        <f t="shared" si="60"/>
        <v>0</v>
      </c>
      <c r="J413" s="40">
        <f t="shared" si="61"/>
        <v>0</v>
      </c>
      <c r="K413" s="40">
        <f t="shared" si="62"/>
        <v>0</v>
      </c>
      <c r="L413" s="40">
        <f t="shared" si="63"/>
        <v>0</v>
      </c>
      <c r="M413" s="40">
        <v>1</v>
      </c>
      <c r="N413" s="40">
        <v>1</v>
      </c>
      <c r="O413" s="40">
        <v>1</v>
      </c>
      <c r="P413" s="40">
        <v>1</v>
      </c>
      <c r="Q413" s="40">
        <v>1</v>
      </c>
      <c r="R413" s="40">
        <v>1</v>
      </c>
      <c r="S413" s="40">
        <v>0</v>
      </c>
      <c r="T413" s="40">
        <v>0</v>
      </c>
      <c r="U413" s="40">
        <v>1</v>
      </c>
    </row>
    <row r="414" spans="1:21">
      <c r="A414" s="40">
        <v>4</v>
      </c>
      <c r="B414" s="40">
        <v>7</v>
      </c>
      <c r="C414" s="40">
        <v>3</v>
      </c>
      <c r="D414" s="40">
        <f t="shared" si="55"/>
        <v>0</v>
      </c>
      <c r="E414" s="40">
        <f t="shared" si="56"/>
        <v>0</v>
      </c>
      <c r="F414" s="40">
        <f t="shared" si="57"/>
        <v>0</v>
      </c>
      <c r="G414" s="40">
        <f t="shared" si="58"/>
        <v>0</v>
      </c>
      <c r="H414" s="40">
        <f t="shared" si="59"/>
        <v>0</v>
      </c>
      <c r="I414" s="40">
        <f t="shared" si="60"/>
        <v>0</v>
      </c>
      <c r="J414" s="40">
        <f t="shared" si="61"/>
        <v>0</v>
      </c>
      <c r="K414" s="40">
        <f t="shared" si="62"/>
        <v>0</v>
      </c>
      <c r="L414" s="40">
        <f t="shared" si="63"/>
        <v>0</v>
      </c>
      <c r="M414" s="40">
        <v>1</v>
      </c>
      <c r="N414" s="40">
        <v>1</v>
      </c>
      <c r="O414" s="40">
        <v>1</v>
      </c>
      <c r="P414" s="40">
        <v>0.90909090909090906</v>
      </c>
      <c r="Q414" s="40">
        <v>0.36363636363636365</v>
      </c>
      <c r="R414" s="40">
        <v>0.18181818181818182</v>
      </c>
      <c r="S414" s="40">
        <v>0</v>
      </c>
      <c r="T414" s="40">
        <v>0</v>
      </c>
      <c r="U414" s="40">
        <v>11</v>
      </c>
    </row>
    <row r="415" spans="1:21">
      <c r="A415" s="40">
        <v>4</v>
      </c>
      <c r="B415" s="40">
        <v>7</v>
      </c>
      <c r="C415" s="40">
        <v>4</v>
      </c>
      <c r="D415" s="40">
        <f t="shared" si="55"/>
        <v>0</v>
      </c>
      <c r="E415" s="40">
        <f t="shared" si="56"/>
        <v>0</v>
      </c>
      <c r="F415" s="40">
        <f t="shared" si="57"/>
        <v>0</v>
      </c>
      <c r="G415" s="40">
        <f t="shared" si="58"/>
        <v>0</v>
      </c>
      <c r="H415" s="40">
        <f t="shared" si="59"/>
        <v>0</v>
      </c>
      <c r="I415" s="40">
        <f t="shared" si="60"/>
        <v>0</v>
      </c>
      <c r="J415" s="40">
        <f t="shared" si="61"/>
        <v>0</v>
      </c>
      <c r="K415" s="40">
        <f t="shared" si="62"/>
        <v>0</v>
      </c>
      <c r="L415" s="40">
        <f t="shared" si="63"/>
        <v>0</v>
      </c>
      <c r="M415" s="40">
        <v>1</v>
      </c>
      <c r="N415" s="40">
        <v>1</v>
      </c>
      <c r="O415" s="40">
        <v>1</v>
      </c>
      <c r="P415" s="40">
        <v>0.9</v>
      </c>
      <c r="Q415" s="40">
        <v>0.48888888888888887</v>
      </c>
      <c r="R415" s="40">
        <v>0.15555555555555556</v>
      </c>
      <c r="S415" s="40">
        <v>6.6666666666666666E-2</v>
      </c>
      <c r="T415" s="40">
        <v>3.3333333333333333E-2</v>
      </c>
      <c r="U415" s="40">
        <v>90</v>
      </c>
    </row>
    <row r="416" spans="1:21">
      <c r="A416" s="40">
        <v>4</v>
      </c>
      <c r="B416" s="40">
        <v>7</v>
      </c>
      <c r="C416" s="40">
        <v>5</v>
      </c>
      <c r="D416" s="40">
        <f t="shared" si="55"/>
        <v>0</v>
      </c>
      <c r="E416" s="40">
        <f t="shared" si="56"/>
        <v>0</v>
      </c>
      <c r="F416" s="40">
        <f t="shared" si="57"/>
        <v>0</v>
      </c>
      <c r="G416" s="40">
        <f t="shared" si="58"/>
        <v>0</v>
      </c>
      <c r="H416" s="40">
        <f t="shared" si="59"/>
        <v>0</v>
      </c>
      <c r="I416" s="40">
        <f t="shared" si="60"/>
        <v>0</v>
      </c>
      <c r="J416" s="40">
        <f t="shared" si="61"/>
        <v>0</v>
      </c>
      <c r="K416" s="40">
        <f t="shared" si="62"/>
        <v>0</v>
      </c>
      <c r="L416" s="40">
        <f t="shared" si="63"/>
        <v>0</v>
      </c>
      <c r="M416" s="40">
        <v>1</v>
      </c>
      <c r="N416" s="40">
        <v>1</v>
      </c>
      <c r="O416" s="40">
        <v>1</v>
      </c>
      <c r="P416" s="40">
        <v>0.86764705882352944</v>
      </c>
      <c r="Q416" s="40">
        <v>0.51470588235294112</v>
      </c>
      <c r="R416" s="40">
        <v>0.22794117647058823</v>
      </c>
      <c r="S416" s="40">
        <v>8.8235294117647065E-2</v>
      </c>
      <c r="T416" s="40">
        <v>4.4117647058823532E-2</v>
      </c>
      <c r="U416" s="40">
        <v>136</v>
      </c>
    </row>
    <row r="417" spans="1:21">
      <c r="A417" s="40">
        <v>4</v>
      </c>
      <c r="B417" s="40">
        <v>7</v>
      </c>
      <c r="C417" s="40">
        <v>6</v>
      </c>
      <c r="D417" s="40">
        <f t="shared" si="55"/>
        <v>0</v>
      </c>
      <c r="E417" s="40">
        <f t="shared" si="56"/>
        <v>0</v>
      </c>
      <c r="F417" s="40">
        <f t="shared" si="57"/>
        <v>0</v>
      </c>
      <c r="G417" s="40">
        <f t="shared" si="58"/>
        <v>0</v>
      </c>
      <c r="H417" s="40">
        <f t="shared" si="59"/>
        <v>0</v>
      </c>
      <c r="I417" s="40">
        <f t="shared" si="60"/>
        <v>0</v>
      </c>
      <c r="J417" s="40">
        <f t="shared" si="61"/>
        <v>0</v>
      </c>
      <c r="K417" s="40">
        <f t="shared" si="62"/>
        <v>0</v>
      </c>
      <c r="L417" s="40">
        <f t="shared" si="63"/>
        <v>0</v>
      </c>
      <c r="M417" s="40">
        <v>1</v>
      </c>
      <c r="N417" s="40">
        <v>1</v>
      </c>
      <c r="O417" s="40">
        <v>0.98076923076923073</v>
      </c>
      <c r="P417" s="40">
        <v>0.93269230769230771</v>
      </c>
      <c r="Q417" s="40">
        <v>0.65384615384615385</v>
      </c>
      <c r="R417" s="40">
        <v>0.28846153846153844</v>
      </c>
      <c r="S417" s="40">
        <v>0.10576923076923077</v>
      </c>
      <c r="T417" s="40">
        <v>7.6923076923076927E-2</v>
      </c>
      <c r="U417" s="40">
        <v>104</v>
      </c>
    </row>
    <row r="418" spans="1:21">
      <c r="A418" s="40">
        <v>4</v>
      </c>
      <c r="B418" s="40">
        <v>7</v>
      </c>
      <c r="C418" s="40">
        <v>7</v>
      </c>
      <c r="D418" s="40">
        <f t="shared" si="55"/>
        <v>0</v>
      </c>
      <c r="E418" s="40">
        <f t="shared" si="56"/>
        <v>0</v>
      </c>
      <c r="F418" s="40">
        <f t="shared" si="57"/>
        <v>0</v>
      </c>
      <c r="G418" s="40">
        <f t="shared" si="58"/>
        <v>0</v>
      </c>
      <c r="H418" s="40">
        <f t="shared" si="59"/>
        <v>0</v>
      </c>
      <c r="I418" s="40">
        <f t="shared" si="60"/>
        <v>0</v>
      </c>
      <c r="J418" s="40">
        <f t="shared" si="61"/>
        <v>0</v>
      </c>
      <c r="K418" s="40">
        <f t="shared" si="62"/>
        <v>0</v>
      </c>
      <c r="L418" s="40">
        <f t="shared" si="63"/>
        <v>0</v>
      </c>
      <c r="M418" s="40">
        <v>1</v>
      </c>
      <c r="N418" s="40">
        <v>1</v>
      </c>
      <c r="O418" s="40">
        <v>1</v>
      </c>
      <c r="P418" s="40">
        <v>0.85981308411214952</v>
      </c>
      <c r="Q418" s="40">
        <v>0.64485981308411211</v>
      </c>
      <c r="R418" s="40">
        <v>0.42990654205607476</v>
      </c>
      <c r="S418" s="40">
        <v>0.21495327102803738</v>
      </c>
      <c r="T418" s="40">
        <v>0.12149532710280374</v>
      </c>
      <c r="U418" s="40">
        <v>107</v>
      </c>
    </row>
    <row r="419" spans="1:21">
      <c r="A419" s="40">
        <v>4</v>
      </c>
      <c r="B419" s="40">
        <v>7</v>
      </c>
      <c r="C419" s="40">
        <v>8</v>
      </c>
      <c r="D419" s="40">
        <f t="shared" si="55"/>
        <v>0</v>
      </c>
      <c r="E419" s="40">
        <f t="shared" si="56"/>
        <v>0</v>
      </c>
      <c r="F419" s="40">
        <f t="shared" si="57"/>
        <v>0</v>
      </c>
      <c r="G419" s="40">
        <f t="shared" si="58"/>
        <v>0</v>
      </c>
      <c r="H419" s="40">
        <f t="shared" si="59"/>
        <v>0</v>
      </c>
      <c r="I419" s="40">
        <f t="shared" si="60"/>
        <v>0</v>
      </c>
      <c r="J419" s="40">
        <f t="shared" si="61"/>
        <v>0</v>
      </c>
      <c r="K419" s="40">
        <f t="shared" si="62"/>
        <v>0</v>
      </c>
      <c r="L419" s="40">
        <f t="shared" si="63"/>
        <v>0</v>
      </c>
      <c r="M419" s="40">
        <v>1</v>
      </c>
      <c r="N419" s="40">
        <v>0.96969696969696972</v>
      </c>
      <c r="O419" s="40">
        <v>0.96969696969696972</v>
      </c>
      <c r="P419" s="40">
        <v>0.93939393939393945</v>
      </c>
      <c r="Q419" s="40">
        <v>0.66666666666666663</v>
      </c>
      <c r="R419" s="40">
        <v>0.39393939393939392</v>
      </c>
      <c r="S419" s="40">
        <v>0.30303030303030304</v>
      </c>
      <c r="T419" s="40">
        <v>0.21212121212121213</v>
      </c>
      <c r="U419" s="40">
        <v>33</v>
      </c>
    </row>
    <row r="420" spans="1:21">
      <c r="A420" s="40">
        <v>4</v>
      </c>
      <c r="B420" s="40">
        <v>7</v>
      </c>
      <c r="C420" s="40">
        <v>9</v>
      </c>
      <c r="D420" s="40">
        <f t="shared" si="55"/>
        <v>0</v>
      </c>
      <c r="E420" s="40">
        <f t="shared" si="56"/>
        <v>0</v>
      </c>
      <c r="F420" s="40">
        <f t="shared" si="57"/>
        <v>0</v>
      </c>
      <c r="G420" s="40">
        <f t="shared" si="58"/>
        <v>0</v>
      </c>
      <c r="H420" s="40">
        <f t="shared" si="59"/>
        <v>0</v>
      </c>
      <c r="I420" s="40">
        <f t="shared" si="60"/>
        <v>0</v>
      </c>
      <c r="J420" s="40">
        <f t="shared" si="61"/>
        <v>0</v>
      </c>
      <c r="K420" s="40">
        <f t="shared" si="62"/>
        <v>0</v>
      </c>
      <c r="L420" s="40">
        <f t="shared" si="63"/>
        <v>0</v>
      </c>
      <c r="M420" s="40">
        <v>1</v>
      </c>
      <c r="N420" s="40">
        <v>1</v>
      </c>
      <c r="O420" s="40">
        <v>1</v>
      </c>
      <c r="P420" s="40">
        <v>0.83333333333333337</v>
      </c>
      <c r="Q420" s="40">
        <v>0.66666666666666663</v>
      </c>
      <c r="R420" s="40">
        <v>0.58333333333333337</v>
      </c>
      <c r="S420" s="40">
        <v>0.41666666666666669</v>
      </c>
      <c r="T420" s="40">
        <v>0.33333333333333331</v>
      </c>
      <c r="U420" s="40">
        <v>12</v>
      </c>
    </row>
    <row r="421" spans="1:21">
      <c r="A421" s="40">
        <v>4</v>
      </c>
      <c r="B421" s="40">
        <v>7</v>
      </c>
      <c r="C421" s="40">
        <v>10</v>
      </c>
      <c r="D421" s="40">
        <f t="shared" si="55"/>
        <v>0</v>
      </c>
      <c r="E421" s="40">
        <f t="shared" si="56"/>
        <v>0</v>
      </c>
      <c r="F421" s="40">
        <f t="shared" si="57"/>
        <v>0</v>
      </c>
      <c r="G421" s="40">
        <f t="shared" si="58"/>
        <v>0</v>
      </c>
      <c r="H421" s="40">
        <f t="shared" si="59"/>
        <v>0</v>
      </c>
      <c r="I421" s="40">
        <f t="shared" si="60"/>
        <v>0</v>
      </c>
      <c r="J421" s="40">
        <f t="shared" si="61"/>
        <v>0</v>
      </c>
      <c r="K421" s="40">
        <f t="shared" si="62"/>
        <v>0</v>
      </c>
      <c r="L421" s="40">
        <f t="shared" si="63"/>
        <v>0</v>
      </c>
      <c r="M421" s="40">
        <v>1</v>
      </c>
      <c r="N421" s="40">
        <v>1</v>
      </c>
      <c r="O421" s="40">
        <v>1</v>
      </c>
      <c r="P421" s="40">
        <v>1</v>
      </c>
      <c r="Q421" s="40">
        <v>1</v>
      </c>
      <c r="R421" s="40">
        <v>1</v>
      </c>
      <c r="S421" s="40">
        <v>1</v>
      </c>
      <c r="T421" s="40">
        <v>0</v>
      </c>
      <c r="U421" s="40">
        <v>1</v>
      </c>
    </row>
    <row r="422" spans="1:21">
      <c r="A422" s="40">
        <v>4</v>
      </c>
      <c r="B422" s="40">
        <v>7</v>
      </c>
      <c r="C422" s="40">
        <v>11</v>
      </c>
      <c r="D422" s="40">
        <f t="shared" si="55"/>
        <v>0</v>
      </c>
      <c r="E422" s="40">
        <f t="shared" si="56"/>
        <v>0</v>
      </c>
      <c r="F422" s="40">
        <f t="shared" si="57"/>
        <v>0</v>
      </c>
      <c r="G422" s="40">
        <f t="shared" si="58"/>
        <v>0</v>
      </c>
      <c r="H422" s="40">
        <f t="shared" si="59"/>
        <v>0</v>
      </c>
      <c r="I422" s="40">
        <f t="shared" si="60"/>
        <v>0</v>
      </c>
      <c r="J422" s="40">
        <f t="shared" si="61"/>
        <v>0</v>
      </c>
      <c r="K422" s="40">
        <f t="shared" si="62"/>
        <v>0</v>
      </c>
      <c r="L422" s="40">
        <f t="shared" si="63"/>
        <v>0</v>
      </c>
      <c r="M422" s="40">
        <v>1</v>
      </c>
      <c r="N422" s="40">
        <v>1</v>
      </c>
      <c r="O422" s="40">
        <v>1</v>
      </c>
      <c r="P422" s="40">
        <v>1</v>
      </c>
      <c r="Q422" s="40">
        <v>1</v>
      </c>
      <c r="R422" s="40">
        <v>1</v>
      </c>
      <c r="S422" s="40">
        <v>0.33333333333333331</v>
      </c>
      <c r="T422" s="40">
        <v>0.33333333333333331</v>
      </c>
      <c r="U422" s="40">
        <v>3</v>
      </c>
    </row>
    <row r="423" spans="1:21">
      <c r="A423" s="40">
        <v>4</v>
      </c>
      <c r="B423" s="40">
        <v>7</v>
      </c>
      <c r="C423" s="40">
        <v>12</v>
      </c>
      <c r="D423" s="40">
        <f t="shared" si="55"/>
        <v>0</v>
      </c>
      <c r="E423" s="40">
        <f t="shared" si="56"/>
        <v>0</v>
      </c>
      <c r="F423" s="40">
        <f t="shared" si="57"/>
        <v>0</v>
      </c>
      <c r="G423" s="40">
        <f t="shared" si="58"/>
        <v>0</v>
      </c>
      <c r="H423" s="40">
        <f t="shared" si="59"/>
        <v>0</v>
      </c>
      <c r="I423" s="40">
        <f t="shared" si="60"/>
        <v>0</v>
      </c>
      <c r="J423" s="40">
        <f t="shared" si="61"/>
        <v>0</v>
      </c>
      <c r="K423" s="40">
        <f t="shared" si="62"/>
        <v>0</v>
      </c>
      <c r="L423" s="40">
        <f t="shared" si="63"/>
        <v>0</v>
      </c>
      <c r="M423" s="40">
        <v>1</v>
      </c>
      <c r="N423" s="40">
        <v>1</v>
      </c>
      <c r="O423" s="40">
        <v>1</v>
      </c>
      <c r="P423" s="40">
        <v>1</v>
      </c>
      <c r="Q423" s="40">
        <v>1</v>
      </c>
      <c r="R423" s="40">
        <v>1</v>
      </c>
      <c r="S423" s="40">
        <v>1</v>
      </c>
      <c r="T423" s="40">
        <v>1</v>
      </c>
      <c r="U423" s="40">
        <v>2</v>
      </c>
    </row>
    <row r="424" spans="1:21">
      <c r="A424" s="40">
        <v>4</v>
      </c>
      <c r="B424" s="40">
        <v>8</v>
      </c>
      <c r="C424" s="40">
        <v>3</v>
      </c>
      <c r="D424" s="40">
        <f t="shared" si="55"/>
        <v>0</v>
      </c>
      <c r="E424" s="40">
        <f t="shared" si="56"/>
        <v>0</v>
      </c>
      <c r="F424" s="40">
        <f t="shared" si="57"/>
        <v>0</v>
      </c>
      <c r="G424" s="40">
        <f t="shared" si="58"/>
        <v>0</v>
      </c>
      <c r="H424" s="40">
        <f t="shared" si="59"/>
        <v>0</v>
      </c>
      <c r="I424" s="40">
        <f t="shared" si="60"/>
        <v>0</v>
      </c>
      <c r="J424" s="40">
        <f t="shared" si="61"/>
        <v>0</v>
      </c>
      <c r="K424" s="40">
        <f t="shared" si="62"/>
        <v>0</v>
      </c>
      <c r="L424" s="40">
        <f t="shared" si="63"/>
        <v>0</v>
      </c>
      <c r="M424" s="40">
        <v>1</v>
      </c>
      <c r="N424" s="40">
        <v>1</v>
      </c>
      <c r="O424" s="40">
        <v>1</v>
      </c>
      <c r="P424" s="40">
        <v>1</v>
      </c>
      <c r="Q424" s="40">
        <v>0.66666666666666663</v>
      </c>
      <c r="R424" s="40">
        <v>0.33333333333333331</v>
      </c>
      <c r="S424" s="40">
        <v>0</v>
      </c>
      <c r="T424" s="40">
        <v>0</v>
      </c>
      <c r="U424" s="40">
        <v>3</v>
      </c>
    </row>
    <row r="425" spans="1:21">
      <c r="A425" s="40">
        <v>4</v>
      </c>
      <c r="B425" s="40">
        <v>8</v>
      </c>
      <c r="C425" s="40">
        <v>4</v>
      </c>
      <c r="D425" s="40">
        <f t="shared" si="55"/>
        <v>0</v>
      </c>
      <c r="E425" s="40">
        <f t="shared" si="56"/>
        <v>0</v>
      </c>
      <c r="F425" s="40">
        <f t="shared" si="57"/>
        <v>0</v>
      </c>
      <c r="G425" s="40">
        <f t="shared" si="58"/>
        <v>0</v>
      </c>
      <c r="H425" s="40">
        <f t="shared" si="59"/>
        <v>0</v>
      </c>
      <c r="I425" s="40">
        <f t="shared" si="60"/>
        <v>0</v>
      </c>
      <c r="J425" s="40">
        <f t="shared" si="61"/>
        <v>0</v>
      </c>
      <c r="K425" s="40">
        <f t="shared" si="62"/>
        <v>0</v>
      </c>
      <c r="L425" s="40">
        <f t="shared" si="63"/>
        <v>0</v>
      </c>
      <c r="M425" s="40">
        <v>1</v>
      </c>
      <c r="N425" s="40">
        <v>1</v>
      </c>
      <c r="O425" s="40">
        <v>1</v>
      </c>
      <c r="P425" s="40">
        <v>0.95</v>
      </c>
      <c r="Q425" s="40">
        <v>0.7</v>
      </c>
      <c r="R425" s="40">
        <v>0.25</v>
      </c>
      <c r="S425" s="40">
        <v>0.05</v>
      </c>
      <c r="T425" s="40">
        <v>0.05</v>
      </c>
      <c r="U425" s="40">
        <v>40</v>
      </c>
    </row>
    <row r="426" spans="1:21">
      <c r="A426" s="40">
        <v>4</v>
      </c>
      <c r="B426" s="40">
        <v>8</v>
      </c>
      <c r="C426" s="40">
        <v>5</v>
      </c>
      <c r="D426" s="40">
        <f t="shared" si="55"/>
        <v>0</v>
      </c>
      <c r="E426" s="40">
        <f t="shared" si="56"/>
        <v>0</v>
      </c>
      <c r="F426" s="40">
        <f t="shared" si="57"/>
        <v>0</v>
      </c>
      <c r="G426" s="40">
        <f t="shared" si="58"/>
        <v>0</v>
      </c>
      <c r="H426" s="40">
        <f t="shared" si="59"/>
        <v>0</v>
      </c>
      <c r="I426" s="40">
        <f t="shared" si="60"/>
        <v>0</v>
      </c>
      <c r="J426" s="40">
        <f t="shared" si="61"/>
        <v>0</v>
      </c>
      <c r="K426" s="40">
        <f t="shared" si="62"/>
        <v>0</v>
      </c>
      <c r="L426" s="40">
        <f t="shared" si="63"/>
        <v>0</v>
      </c>
      <c r="M426" s="40">
        <v>1</v>
      </c>
      <c r="N426" s="40">
        <v>1</v>
      </c>
      <c r="O426" s="40">
        <v>1</v>
      </c>
      <c r="P426" s="40">
        <v>1</v>
      </c>
      <c r="Q426" s="40">
        <v>0.79012345679012341</v>
      </c>
      <c r="R426" s="40">
        <v>0.40740740740740738</v>
      </c>
      <c r="S426" s="40">
        <v>0.1728395061728395</v>
      </c>
      <c r="T426" s="40">
        <v>8.6419753086419748E-2</v>
      </c>
      <c r="U426" s="40">
        <v>81</v>
      </c>
    </row>
    <row r="427" spans="1:21">
      <c r="A427" s="40">
        <v>4</v>
      </c>
      <c r="B427" s="40">
        <v>8</v>
      </c>
      <c r="C427" s="40">
        <v>6</v>
      </c>
      <c r="D427" s="40">
        <f t="shared" si="55"/>
        <v>0</v>
      </c>
      <c r="E427" s="40">
        <f t="shared" si="56"/>
        <v>0</v>
      </c>
      <c r="F427" s="40">
        <f t="shared" si="57"/>
        <v>0</v>
      </c>
      <c r="G427" s="40">
        <f t="shared" si="58"/>
        <v>0</v>
      </c>
      <c r="H427" s="40">
        <f t="shared" si="59"/>
        <v>0</v>
      </c>
      <c r="I427" s="40">
        <f t="shared" si="60"/>
        <v>0</v>
      </c>
      <c r="J427" s="40">
        <f t="shared" si="61"/>
        <v>0</v>
      </c>
      <c r="K427" s="40">
        <f t="shared" si="62"/>
        <v>0</v>
      </c>
      <c r="L427" s="40">
        <f t="shared" si="63"/>
        <v>0</v>
      </c>
      <c r="M427" s="40">
        <v>1</v>
      </c>
      <c r="N427" s="40">
        <v>1</v>
      </c>
      <c r="O427" s="40">
        <v>1</v>
      </c>
      <c r="P427" s="40">
        <v>0.94736842105263153</v>
      </c>
      <c r="Q427" s="40">
        <v>0.69473684210526321</v>
      </c>
      <c r="R427" s="40">
        <v>0.38947368421052631</v>
      </c>
      <c r="S427" s="40">
        <v>0.15789473684210525</v>
      </c>
      <c r="T427" s="40">
        <v>0.10526315789473684</v>
      </c>
      <c r="U427" s="40">
        <v>95</v>
      </c>
    </row>
    <row r="428" spans="1:21">
      <c r="A428" s="40">
        <v>4</v>
      </c>
      <c r="B428" s="40">
        <v>8</v>
      </c>
      <c r="C428" s="40">
        <v>7</v>
      </c>
      <c r="D428" s="40">
        <f t="shared" si="55"/>
        <v>0</v>
      </c>
      <c r="E428" s="40">
        <f t="shared" si="56"/>
        <v>0</v>
      </c>
      <c r="F428" s="40">
        <f t="shared" si="57"/>
        <v>0</v>
      </c>
      <c r="G428" s="40">
        <f t="shared" si="58"/>
        <v>0</v>
      </c>
      <c r="H428" s="40">
        <f t="shared" si="59"/>
        <v>0</v>
      </c>
      <c r="I428" s="40">
        <f t="shared" si="60"/>
        <v>0</v>
      </c>
      <c r="J428" s="40">
        <f t="shared" si="61"/>
        <v>0</v>
      </c>
      <c r="K428" s="40">
        <f t="shared" si="62"/>
        <v>0</v>
      </c>
      <c r="L428" s="40">
        <f t="shared" si="63"/>
        <v>0</v>
      </c>
      <c r="M428" s="40">
        <v>1</v>
      </c>
      <c r="N428" s="40">
        <v>1</v>
      </c>
      <c r="O428" s="40">
        <v>1</v>
      </c>
      <c r="P428" s="40">
        <v>0.97826086956521741</v>
      </c>
      <c r="Q428" s="40">
        <v>0.76086956521739135</v>
      </c>
      <c r="R428" s="40">
        <v>0.44565217391304346</v>
      </c>
      <c r="S428" s="40">
        <v>0.20652173913043478</v>
      </c>
      <c r="T428" s="40">
        <v>0.14130434782608695</v>
      </c>
      <c r="U428" s="40">
        <v>92</v>
      </c>
    </row>
    <row r="429" spans="1:21">
      <c r="A429" s="40">
        <v>4</v>
      </c>
      <c r="B429" s="40">
        <v>8</v>
      </c>
      <c r="C429" s="40">
        <v>8</v>
      </c>
      <c r="D429" s="40">
        <f t="shared" si="55"/>
        <v>0</v>
      </c>
      <c r="E429" s="40">
        <f t="shared" si="56"/>
        <v>0</v>
      </c>
      <c r="F429" s="40">
        <f t="shared" si="57"/>
        <v>0</v>
      </c>
      <c r="G429" s="40">
        <f t="shared" si="58"/>
        <v>0</v>
      </c>
      <c r="H429" s="40">
        <f t="shared" si="59"/>
        <v>0</v>
      </c>
      <c r="I429" s="40">
        <f t="shared" si="60"/>
        <v>0</v>
      </c>
      <c r="J429" s="40">
        <f t="shared" si="61"/>
        <v>0</v>
      </c>
      <c r="K429" s="40">
        <f t="shared" si="62"/>
        <v>0</v>
      </c>
      <c r="L429" s="40">
        <f t="shared" si="63"/>
        <v>0</v>
      </c>
      <c r="M429" s="40">
        <v>1</v>
      </c>
      <c r="N429" s="40">
        <v>1</v>
      </c>
      <c r="O429" s="40">
        <v>1</v>
      </c>
      <c r="P429" s="40">
        <v>1</v>
      </c>
      <c r="Q429" s="40">
        <v>0.78048780487804881</v>
      </c>
      <c r="R429" s="40">
        <v>0.58536585365853655</v>
      </c>
      <c r="S429" s="40">
        <v>0.36585365853658536</v>
      </c>
      <c r="T429" s="40">
        <v>0.26829268292682928</v>
      </c>
      <c r="U429" s="40">
        <v>41</v>
      </c>
    </row>
    <row r="430" spans="1:21">
      <c r="A430" s="40">
        <v>4</v>
      </c>
      <c r="B430" s="40">
        <v>8</v>
      </c>
      <c r="C430" s="40">
        <v>9</v>
      </c>
      <c r="D430" s="40">
        <f t="shared" si="55"/>
        <v>0</v>
      </c>
      <c r="E430" s="40">
        <f t="shared" si="56"/>
        <v>0</v>
      </c>
      <c r="F430" s="40">
        <f t="shared" si="57"/>
        <v>0</v>
      </c>
      <c r="G430" s="40">
        <f t="shared" si="58"/>
        <v>0</v>
      </c>
      <c r="H430" s="40">
        <f t="shared" si="59"/>
        <v>0</v>
      </c>
      <c r="I430" s="40">
        <f t="shared" si="60"/>
        <v>0</v>
      </c>
      <c r="J430" s="40">
        <f t="shared" si="61"/>
        <v>0</v>
      </c>
      <c r="K430" s="40">
        <f t="shared" si="62"/>
        <v>0</v>
      </c>
      <c r="L430" s="40">
        <f t="shared" si="63"/>
        <v>0</v>
      </c>
      <c r="M430" s="40">
        <v>1</v>
      </c>
      <c r="N430" s="40">
        <v>1</v>
      </c>
      <c r="O430" s="40">
        <v>1</v>
      </c>
      <c r="P430" s="40">
        <v>0.9285714285714286</v>
      </c>
      <c r="Q430" s="40">
        <v>0.7857142857142857</v>
      </c>
      <c r="R430" s="40">
        <v>0.5714285714285714</v>
      </c>
      <c r="S430" s="40">
        <v>0.2857142857142857</v>
      </c>
      <c r="T430" s="40">
        <v>0.14285714285714285</v>
      </c>
      <c r="U430" s="40">
        <v>14</v>
      </c>
    </row>
    <row r="431" spans="1:21">
      <c r="A431" s="40">
        <v>4</v>
      </c>
      <c r="B431" s="40">
        <v>8</v>
      </c>
      <c r="C431" s="40">
        <v>10</v>
      </c>
      <c r="D431" s="40">
        <f t="shared" si="55"/>
        <v>0</v>
      </c>
      <c r="E431" s="40">
        <f t="shared" si="56"/>
        <v>0</v>
      </c>
      <c r="F431" s="40">
        <f t="shared" si="57"/>
        <v>0</v>
      </c>
      <c r="G431" s="40">
        <f t="shared" si="58"/>
        <v>0</v>
      </c>
      <c r="H431" s="40">
        <f t="shared" si="59"/>
        <v>0</v>
      </c>
      <c r="I431" s="40">
        <f t="shared" si="60"/>
        <v>0</v>
      </c>
      <c r="J431" s="40">
        <f t="shared" si="61"/>
        <v>0</v>
      </c>
      <c r="K431" s="40">
        <f t="shared" si="62"/>
        <v>0</v>
      </c>
      <c r="L431" s="40">
        <f t="shared" si="63"/>
        <v>0</v>
      </c>
      <c r="M431" s="40">
        <v>1</v>
      </c>
      <c r="N431" s="40">
        <v>1</v>
      </c>
      <c r="O431" s="40">
        <v>1</v>
      </c>
      <c r="P431" s="40">
        <v>1</v>
      </c>
      <c r="Q431" s="40">
        <v>0.66666666666666663</v>
      </c>
      <c r="R431" s="40">
        <v>0.66666666666666663</v>
      </c>
      <c r="S431" s="40">
        <v>0.66666666666666663</v>
      </c>
      <c r="T431" s="40">
        <v>0.66666666666666663</v>
      </c>
      <c r="U431" s="40">
        <v>3</v>
      </c>
    </row>
    <row r="432" spans="1:21">
      <c r="A432" s="40">
        <v>4</v>
      </c>
      <c r="B432" s="40">
        <v>8</v>
      </c>
      <c r="C432" s="40">
        <v>11</v>
      </c>
      <c r="D432" s="40">
        <f t="shared" si="55"/>
        <v>0</v>
      </c>
      <c r="E432" s="40">
        <f t="shared" si="56"/>
        <v>0</v>
      </c>
      <c r="F432" s="40">
        <f t="shared" si="57"/>
        <v>0</v>
      </c>
      <c r="G432" s="40">
        <f t="shared" si="58"/>
        <v>0</v>
      </c>
      <c r="H432" s="40">
        <f t="shared" si="59"/>
        <v>0</v>
      </c>
      <c r="I432" s="40">
        <f t="shared" si="60"/>
        <v>0</v>
      </c>
      <c r="J432" s="40">
        <f t="shared" si="61"/>
        <v>0</v>
      </c>
      <c r="K432" s="40">
        <f t="shared" si="62"/>
        <v>0</v>
      </c>
      <c r="L432" s="40">
        <f t="shared" si="63"/>
        <v>0</v>
      </c>
      <c r="M432" s="40">
        <v>1</v>
      </c>
      <c r="N432" s="40">
        <v>1</v>
      </c>
      <c r="O432" s="40">
        <v>1</v>
      </c>
      <c r="P432" s="40">
        <v>1</v>
      </c>
      <c r="Q432" s="40">
        <v>1</v>
      </c>
      <c r="R432" s="40">
        <v>0.5</v>
      </c>
      <c r="S432" s="40">
        <v>0.5</v>
      </c>
      <c r="T432" s="40">
        <v>0.5</v>
      </c>
      <c r="U432" s="40">
        <v>2</v>
      </c>
    </row>
    <row r="433" spans="1:21">
      <c r="A433" s="40">
        <v>4</v>
      </c>
      <c r="B433" s="40">
        <v>8</v>
      </c>
      <c r="C433" s="40">
        <v>12</v>
      </c>
      <c r="D433" s="40">
        <f t="shared" si="55"/>
        <v>0</v>
      </c>
      <c r="E433" s="40">
        <f t="shared" si="56"/>
        <v>0</v>
      </c>
      <c r="F433" s="40">
        <f t="shared" si="57"/>
        <v>0</v>
      </c>
      <c r="G433" s="40">
        <f t="shared" si="58"/>
        <v>0</v>
      </c>
      <c r="H433" s="40">
        <f t="shared" si="59"/>
        <v>0</v>
      </c>
      <c r="I433" s="40">
        <f t="shared" si="60"/>
        <v>0</v>
      </c>
      <c r="J433" s="40">
        <f t="shared" si="61"/>
        <v>0</v>
      </c>
      <c r="K433" s="40">
        <f t="shared" si="62"/>
        <v>0</v>
      </c>
      <c r="L433" s="40">
        <f t="shared" si="63"/>
        <v>0</v>
      </c>
      <c r="M433" s="40">
        <v>1</v>
      </c>
      <c r="N433" s="40">
        <v>1</v>
      </c>
      <c r="O433" s="40">
        <v>1</v>
      </c>
      <c r="P433" s="40">
        <v>0.75</v>
      </c>
      <c r="Q433" s="40">
        <v>0.5</v>
      </c>
      <c r="R433" s="40">
        <v>0</v>
      </c>
      <c r="S433" s="40">
        <v>0</v>
      </c>
      <c r="T433" s="40">
        <v>0</v>
      </c>
      <c r="U433" s="40">
        <v>4</v>
      </c>
    </row>
    <row r="434" spans="1:21">
      <c r="A434" s="40">
        <v>4</v>
      </c>
      <c r="B434" s="40">
        <v>9</v>
      </c>
      <c r="C434" s="40">
        <v>4</v>
      </c>
      <c r="D434" s="40">
        <f t="shared" si="55"/>
        <v>0</v>
      </c>
      <c r="E434" s="40">
        <f t="shared" si="56"/>
        <v>0</v>
      </c>
      <c r="F434" s="40">
        <f t="shared" si="57"/>
        <v>0</v>
      </c>
      <c r="G434" s="40">
        <f t="shared" si="58"/>
        <v>0</v>
      </c>
      <c r="H434" s="40">
        <f t="shared" si="59"/>
        <v>0</v>
      </c>
      <c r="I434" s="40">
        <f t="shared" si="60"/>
        <v>0</v>
      </c>
      <c r="J434" s="40">
        <f t="shared" si="61"/>
        <v>0</v>
      </c>
      <c r="K434" s="40">
        <f t="shared" si="62"/>
        <v>0</v>
      </c>
      <c r="L434" s="40">
        <f t="shared" si="63"/>
        <v>0</v>
      </c>
      <c r="M434" s="40">
        <v>1</v>
      </c>
      <c r="N434" s="40">
        <v>1</v>
      </c>
      <c r="O434" s="40">
        <v>1</v>
      </c>
      <c r="P434" s="40">
        <v>1</v>
      </c>
      <c r="Q434" s="40">
        <v>0.85185185185185186</v>
      </c>
      <c r="R434" s="40">
        <v>0.62962962962962965</v>
      </c>
      <c r="S434" s="40">
        <v>0.22222222222222221</v>
      </c>
      <c r="T434" s="40">
        <v>0.18518518518518517</v>
      </c>
      <c r="U434" s="40">
        <v>27</v>
      </c>
    </row>
    <row r="435" spans="1:21">
      <c r="A435" s="40">
        <v>4</v>
      </c>
      <c r="B435" s="40">
        <v>9</v>
      </c>
      <c r="C435" s="40">
        <v>5</v>
      </c>
      <c r="D435" s="40">
        <f t="shared" si="55"/>
        <v>0</v>
      </c>
      <c r="E435" s="40">
        <f t="shared" si="56"/>
        <v>0</v>
      </c>
      <c r="F435" s="40">
        <f t="shared" si="57"/>
        <v>0</v>
      </c>
      <c r="G435" s="40">
        <f t="shared" si="58"/>
        <v>0</v>
      </c>
      <c r="H435" s="40">
        <f t="shared" si="59"/>
        <v>0</v>
      </c>
      <c r="I435" s="40">
        <f t="shared" si="60"/>
        <v>0</v>
      </c>
      <c r="J435" s="40">
        <f t="shared" si="61"/>
        <v>0</v>
      </c>
      <c r="K435" s="40">
        <f t="shared" si="62"/>
        <v>0</v>
      </c>
      <c r="L435" s="40">
        <f t="shared" si="63"/>
        <v>0</v>
      </c>
      <c r="M435" s="40">
        <v>1</v>
      </c>
      <c r="N435" s="40">
        <v>1</v>
      </c>
      <c r="O435" s="40">
        <v>1</v>
      </c>
      <c r="P435" s="40">
        <v>1</v>
      </c>
      <c r="Q435" s="40">
        <v>0.89795918367346939</v>
      </c>
      <c r="R435" s="40">
        <v>0.67346938775510201</v>
      </c>
      <c r="S435" s="40">
        <v>0.2857142857142857</v>
      </c>
      <c r="T435" s="40">
        <v>0.24489795918367346</v>
      </c>
      <c r="U435" s="40">
        <v>49</v>
      </c>
    </row>
    <row r="436" spans="1:21">
      <c r="A436" s="40">
        <v>4</v>
      </c>
      <c r="B436" s="40">
        <v>9</v>
      </c>
      <c r="C436" s="40">
        <v>6</v>
      </c>
      <c r="D436" s="40">
        <f t="shared" si="55"/>
        <v>0</v>
      </c>
      <c r="E436" s="40">
        <f t="shared" si="56"/>
        <v>0</v>
      </c>
      <c r="F436" s="40">
        <f t="shared" si="57"/>
        <v>0</v>
      </c>
      <c r="G436" s="40">
        <f t="shared" si="58"/>
        <v>0</v>
      </c>
      <c r="H436" s="40">
        <f t="shared" si="59"/>
        <v>0</v>
      </c>
      <c r="I436" s="40">
        <f t="shared" si="60"/>
        <v>0</v>
      </c>
      <c r="J436" s="40">
        <f t="shared" si="61"/>
        <v>0</v>
      </c>
      <c r="K436" s="40">
        <f t="shared" si="62"/>
        <v>0</v>
      </c>
      <c r="L436" s="40">
        <f t="shared" si="63"/>
        <v>0</v>
      </c>
      <c r="M436" s="40">
        <v>1</v>
      </c>
      <c r="N436" s="40">
        <v>1</v>
      </c>
      <c r="O436" s="40">
        <v>1</v>
      </c>
      <c r="P436" s="40">
        <v>1</v>
      </c>
      <c r="Q436" s="40">
        <v>0.92537313432835822</v>
      </c>
      <c r="R436" s="40">
        <v>0.65671641791044777</v>
      </c>
      <c r="S436" s="40">
        <v>0.31343283582089554</v>
      </c>
      <c r="T436" s="40">
        <v>0.23880597014925373</v>
      </c>
      <c r="U436" s="40">
        <v>67</v>
      </c>
    </row>
    <row r="437" spans="1:21">
      <c r="A437" s="40">
        <v>4</v>
      </c>
      <c r="B437" s="40">
        <v>9</v>
      </c>
      <c r="C437" s="40">
        <v>7</v>
      </c>
      <c r="D437" s="40">
        <f t="shared" si="55"/>
        <v>0</v>
      </c>
      <c r="E437" s="40">
        <f t="shared" si="56"/>
        <v>0</v>
      </c>
      <c r="F437" s="40">
        <f t="shared" si="57"/>
        <v>0</v>
      </c>
      <c r="G437" s="40">
        <f t="shared" si="58"/>
        <v>0</v>
      </c>
      <c r="H437" s="40">
        <f t="shared" si="59"/>
        <v>0</v>
      </c>
      <c r="I437" s="40">
        <f t="shared" si="60"/>
        <v>0</v>
      </c>
      <c r="J437" s="40">
        <f t="shared" si="61"/>
        <v>0</v>
      </c>
      <c r="K437" s="40">
        <f t="shared" si="62"/>
        <v>0</v>
      </c>
      <c r="L437" s="40">
        <f t="shared" si="63"/>
        <v>0</v>
      </c>
      <c r="M437" s="40">
        <v>1</v>
      </c>
      <c r="N437" s="40">
        <v>1</v>
      </c>
      <c r="O437" s="40">
        <v>1</v>
      </c>
      <c r="P437" s="40">
        <v>0.98958333333333337</v>
      </c>
      <c r="Q437" s="40">
        <v>0.89583333333333337</v>
      </c>
      <c r="R437" s="40">
        <v>0.59375</v>
      </c>
      <c r="S437" s="40">
        <v>0.28125</v>
      </c>
      <c r="T437" s="40">
        <v>0.17708333333333334</v>
      </c>
      <c r="U437" s="40">
        <v>96</v>
      </c>
    </row>
    <row r="438" spans="1:21">
      <c r="A438" s="40">
        <v>4</v>
      </c>
      <c r="B438" s="40">
        <v>9</v>
      </c>
      <c r="C438" s="40">
        <v>8</v>
      </c>
      <c r="D438" s="40">
        <f t="shared" si="55"/>
        <v>0</v>
      </c>
      <c r="E438" s="40">
        <f t="shared" si="56"/>
        <v>0</v>
      </c>
      <c r="F438" s="40">
        <f t="shared" si="57"/>
        <v>0</v>
      </c>
      <c r="G438" s="40">
        <f t="shared" si="58"/>
        <v>0</v>
      </c>
      <c r="H438" s="40">
        <f t="shared" si="59"/>
        <v>0</v>
      </c>
      <c r="I438" s="40">
        <f t="shared" si="60"/>
        <v>0</v>
      </c>
      <c r="J438" s="40">
        <f t="shared" si="61"/>
        <v>0</v>
      </c>
      <c r="K438" s="40">
        <f t="shared" si="62"/>
        <v>0</v>
      </c>
      <c r="L438" s="40">
        <f t="shared" si="63"/>
        <v>0</v>
      </c>
      <c r="M438" s="40">
        <v>1</v>
      </c>
      <c r="N438" s="40">
        <v>1</v>
      </c>
      <c r="O438" s="40">
        <v>1</v>
      </c>
      <c r="P438" s="40">
        <v>0.97435897435897434</v>
      </c>
      <c r="Q438" s="40">
        <v>0.89743589743589747</v>
      </c>
      <c r="R438" s="40">
        <v>0.76923076923076927</v>
      </c>
      <c r="S438" s="40">
        <v>0.46153846153846156</v>
      </c>
      <c r="T438" s="40">
        <v>0.38461538461538464</v>
      </c>
      <c r="U438" s="40">
        <v>39</v>
      </c>
    </row>
    <row r="439" spans="1:21">
      <c r="A439" s="40">
        <v>4</v>
      </c>
      <c r="B439" s="40">
        <v>9</v>
      </c>
      <c r="C439" s="40">
        <v>9</v>
      </c>
      <c r="D439" s="40">
        <f t="shared" si="55"/>
        <v>0</v>
      </c>
      <c r="E439" s="40">
        <f t="shared" si="56"/>
        <v>0</v>
      </c>
      <c r="F439" s="40">
        <f t="shared" si="57"/>
        <v>0</v>
      </c>
      <c r="G439" s="40">
        <f t="shared" si="58"/>
        <v>0</v>
      </c>
      <c r="H439" s="40">
        <f t="shared" si="59"/>
        <v>0</v>
      </c>
      <c r="I439" s="40">
        <f t="shared" si="60"/>
        <v>0</v>
      </c>
      <c r="J439" s="40">
        <f t="shared" si="61"/>
        <v>0</v>
      </c>
      <c r="K439" s="40">
        <f t="shared" si="62"/>
        <v>0</v>
      </c>
      <c r="L439" s="40">
        <f t="shared" si="63"/>
        <v>0</v>
      </c>
      <c r="M439" s="40">
        <v>1</v>
      </c>
      <c r="N439" s="40">
        <v>1</v>
      </c>
      <c r="O439" s="40">
        <v>1</v>
      </c>
      <c r="P439" s="40">
        <v>1</v>
      </c>
      <c r="Q439" s="40">
        <v>0.94117647058823528</v>
      </c>
      <c r="R439" s="40">
        <v>0.82352941176470584</v>
      </c>
      <c r="S439" s="40">
        <v>0.47058823529411764</v>
      </c>
      <c r="T439" s="40">
        <v>0.41176470588235292</v>
      </c>
      <c r="U439" s="40">
        <v>17</v>
      </c>
    </row>
    <row r="440" spans="1:21">
      <c r="A440" s="40">
        <v>4</v>
      </c>
      <c r="B440" s="40">
        <v>9</v>
      </c>
      <c r="C440" s="40">
        <v>10</v>
      </c>
      <c r="D440" s="40">
        <f t="shared" si="55"/>
        <v>0</v>
      </c>
      <c r="E440" s="40">
        <f t="shared" si="56"/>
        <v>0</v>
      </c>
      <c r="F440" s="40">
        <f t="shared" si="57"/>
        <v>0</v>
      </c>
      <c r="G440" s="40">
        <f t="shared" si="58"/>
        <v>0</v>
      </c>
      <c r="H440" s="40">
        <f t="shared" si="59"/>
        <v>0</v>
      </c>
      <c r="I440" s="40">
        <f t="shared" si="60"/>
        <v>0</v>
      </c>
      <c r="J440" s="40">
        <f t="shared" si="61"/>
        <v>0</v>
      </c>
      <c r="K440" s="40">
        <f t="shared" si="62"/>
        <v>0</v>
      </c>
      <c r="L440" s="40">
        <f t="shared" si="63"/>
        <v>0</v>
      </c>
      <c r="M440" s="40">
        <v>1</v>
      </c>
      <c r="N440" s="40">
        <v>1</v>
      </c>
      <c r="O440" s="40">
        <v>1</v>
      </c>
      <c r="P440" s="40">
        <v>1</v>
      </c>
      <c r="Q440" s="40">
        <v>1</v>
      </c>
      <c r="R440" s="40">
        <v>1</v>
      </c>
      <c r="S440" s="40">
        <v>1</v>
      </c>
      <c r="T440" s="40">
        <v>0.75</v>
      </c>
      <c r="U440" s="40">
        <v>4</v>
      </c>
    </row>
    <row r="441" spans="1:21">
      <c r="A441" s="40">
        <v>4</v>
      </c>
      <c r="B441" s="40">
        <v>9</v>
      </c>
      <c r="C441" s="40">
        <v>11</v>
      </c>
      <c r="D441" s="40">
        <f t="shared" si="55"/>
        <v>0</v>
      </c>
      <c r="E441" s="40">
        <f t="shared" si="56"/>
        <v>0</v>
      </c>
      <c r="F441" s="40">
        <f t="shared" si="57"/>
        <v>0</v>
      </c>
      <c r="G441" s="40">
        <f t="shared" si="58"/>
        <v>0</v>
      </c>
      <c r="H441" s="40">
        <f t="shared" si="59"/>
        <v>0</v>
      </c>
      <c r="I441" s="40">
        <f t="shared" si="60"/>
        <v>0</v>
      </c>
      <c r="J441" s="40">
        <f t="shared" si="61"/>
        <v>0</v>
      </c>
      <c r="K441" s="40">
        <f t="shared" si="62"/>
        <v>0</v>
      </c>
      <c r="L441" s="40">
        <f t="shared" si="63"/>
        <v>0</v>
      </c>
      <c r="M441" s="40">
        <v>1</v>
      </c>
      <c r="N441" s="40">
        <v>1</v>
      </c>
      <c r="O441" s="40">
        <v>1</v>
      </c>
      <c r="P441" s="40">
        <v>1</v>
      </c>
      <c r="Q441" s="40">
        <v>1</v>
      </c>
      <c r="R441" s="40">
        <v>1</v>
      </c>
      <c r="S441" s="40">
        <v>0</v>
      </c>
      <c r="T441" s="40">
        <v>0</v>
      </c>
      <c r="U441" s="40">
        <v>1</v>
      </c>
    </row>
    <row r="442" spans="1:21">
      <c r="A442" s="40">
        <v>4</v>
      </c>
      <c r="B442" s="40">
        <v>9</v>
      </c>
      <c r="C442" s="40">
        <v>12</v>
      </c>
      <c r="D442" s="40">
        <f t="shared" si="55"/>
        <v>0</v>
      </c>
      <c r="E442" s="40">
        <f t="shared" si="56"/>
        <v>0</v>
      </c>
      <c r="F442" s="40">
        <f t="shared" si="57"/>
        <v>0</v>
      </c>
      <c r="G442" s="40">
        <f t="shared" si="58"/>
        <v>0</v>
      </c>
      <c r="H442" s="40">
        <f t="shared" si="59"/>
        <v>0</v>
      </c>
      <c r="I442" s="40">
        <f t="shared" si="60"/>
        <v>0</v>
      </c>
      <c r="J442" s="40">
        <f t="shared" si="61"/>
        <v>0</v>
      </c>
      <c r="K442" s="40">
        <f t="shared" si="62"/>
        <v>0</v>
      </c>
      <c r="L442" s="40">
        <f t="shared" si="63"/>
        <v>0</v>
      </c>
      <c r="M442" s="40">
        <v>1</v>
      </c>
      <c r="N442" s="40">
        <v>1</v>
      </c>
      <c r="O442" s="40">
        <v>1</v>
      </c>
      <c r="P442" s="40">
        <v>1</v>
      </c>
      <c r="Q442" s="40">
        <v>1</v>
      </c>
      <c r="R442" s="40">
        <v>0.66666666666666663</v>
      </c>
      <c r="S442" s="40">
        <v>0.66666666666666663</v>
      </c>
      <c r="T442" s="40">
        <v>0.66666666666666663</v>
      </c>
      <c r="U442" s="40">
        <v>3</v>
      </c>
    </row>
    <row r="443" spans="1:21">
      <c r="A443" s="40">
        <v>4</v>
      </c>
      <c r="B443" s="40">
        <v>10</v>
      </c>
      <c r="C443" s="40">
        <v>4</v>
      </c>
      <c r="D443" s="40">
        <f t="shared" si="55"/>
        <v>0</v>
      </c>
      <c r="E443" s="40">
        <f t="shared" si="56"/>
        <v>0</v>
      </c>
      <c r="F443" s="40">
        <f t="shared" si="57"/>
        <v>0</v>
      </c>
      <c r="G443" s="40">
        <f t="shared" si="58"/>
        <v>0</v>
      </c>
      <c r="H443" s="40">
        <f t="shared" si="59"/>
        <v>0</v>
      </c>
      <c r="I443" s="40">
        <f t="shared" si="60"/>
        <v>0</v>
      </c>
      <c r="J443" s="40">
        <f t="shared" si="61"/>
        <v>0</v>
      </c>
      <c r="K443" s="40">
        <f t="shared" si="62"/>
        <v>0</v>
      </c>
      <c r="L443" s="40">
        <f t="shared" si="63"/>
        <v>0</v>
      </c>
      <c r="M443" s="40">
        <v>1</v>
      </c>
      <c r="N443" s="40">
        <v>1</v>
      </c>
      <c r="O443" s="40">
        <v>1</v>
      </c>
      <c r="P443" s="40">
        <v>1</v>
      </c>
      <c r="Q443" s="40">
        <v>1</v>
      </c>
      <c r="R443" s="40">
        <v>0.4</v>
      </c>
      <c r="S443" s="40">
        <v>0.4</v>
      </c>
      <c r="T443" s="40">
        <v>0.2</v>
      </c>
      <c r="U443" s="40">
        <v>5</v>
      </c>
    </row>
    <row r="444" spans="1:21">
      <c r="A444" s="40">
        <v>4</v>
      </c>
      <c r="B444" s="40">
        <v>10</v>
      </c>
      <c r="C444" s="40">
        <v>5</v>
      </c>
      <c r="D444" s="40">
        <f t="shared" si="55"/>
        <v>0</v>
      </c>
      <c r="E444" s="40">
        <f t="shared" si="56"/>
        <v>0</v>
      </c>
      <c r="F444" s="40">
        <f t="shared" si="57"/>
        <v>0</v>
      </c>
      <c r="G444" s="40">
        <f t="shared" si="58"/>
        <v>0</v>
      </c>
      <c r="H444" s="40">
        <f t="shared" si="59"/>
        <v>0</v>
      </c>
      <c r="I444" s="40">
        <f t="shared" si="60"/>
        <v>0</v>
      </c>
      <c r="J444" s="40">
        <f t="shared" si="61"/>
        <v>0</v>
      </c>
      <c r="K444" s="40">
        <f t="shared" si="62"/>
        <v>0</v>
      </c>
      <c r="L444" s="40">
        <f t="shared" si="63"/>
        <v>0</v>
      </c>
      <c r="M444" s="40">
        <v>1</v>
      </c>
      <c r="N444" s="40">
        <v>1</v>
      </c>
      <c r="O444" s="40">
        <v>1</v>
      </c>
      <c r="P444" s="40">
        <v>1</v>
      </c>
      <c r="Q444" s="40">
        <v>0.94444444444444442</v>
      </c>
      <c r="R444" s="40">
        <v>0.77777777777777779</v>
      </c>
      <c r="S444" s="40">
        <v>0.58333333333333337</v>
      </c>
      <c r="T444" s="40">
        <v>0.52777777777777779</v>
      </c>
      <c r="U444" s="40">
        <v>36</v>
      </c>
    </row>
    <row r="445" spans="1:21">
      <c r="A445" s="40">
        <v>4</v>
      </c>
      <c r="B445" s="40">
        <v>10</v>
      </c>
      <c r="C445" s="40">
        <v>6</v>
      </c>
      <c r="D445" s="40">
        <f t="shared" si="55"/>
        <v>0</v>
      </c>
      <c r="E445" s="40">
        <f t="shared" si="56"/>
        <v>0</v>
      </c>
      <c r="F445" s="40">
        <f t="shared" si="57"/>
        <v>0</v>
      </c>
      <c r="G445" s="40">
        <f t="shared" si="58"/>
        <v>0</v>
      </c>
      <c r="H445" s="40">
        <f t="shared" si="59"/>
        <v>0</v>
      </c>
      <c r="I445" s="40">
        <f t="shared" si="60"/>
        <v>0</v>
      </c>
      <c r="J445" s="40">
        <f t="shared" si="61"/>
        <v>0</v>
      </c>
      <c r="K445" s="40">
        <f t="shared" si="62"/>
        <v>0</v>
      </c>
      <c r="L445" s="40">
        <f t="shared" si="63"/>
        <v>0</v>
      </c>
      <c r="M445" s="40">
        <v>1</v>
      </c>
      <c r="N445" s="40">
        <v>1</v>
      </c>
      <c r="O445" s="40">
        <v>1</v>
      </c>
      <c r="P445" s="40">
        <v>1</v>
      </c>
      <c r="Q445" s="40">
        <v>0.95348837209302328</v>
      </c>
      <c r="R445" s="40">
        <v>0.7441860465116279</v>
      </c>
      <c r="S445" s="40">
        <v>0.46511627906976744</v>
      </c>
      <c r="T445" s="40">
        <v>0.39534883720930231</v>
      </c>
      <c r="U445" s="40">
        <v>43</v>
      </c>
    </row>
    <row r="446" spans="1:21">
      <c r="A446" s="40">
        <v>4</v>
      </c>
      <c r="B446" s="40">
        <v>10</v>
      </c>
      <c r="C446" s="40">
        <v>7</v>
      </c>
      <c r="D446" s="40">
        <f t="shared" si="55"/>
        <v>0</v>
      </c>
      <c r="E446" s="40">
        <f t="shared" si="56"/>
        <v>0</v>
      </c>
      <c r="F446" s="40">
        <f t="shared" si="57"/>
        <v>0</v>
      </c>
      <c r="G446" s="40">
        <f t="shared" si="58"/>
        <v>0</v>
      </c>
      <c r="H446" s="40">
        <f t="shared" si="59"/>
        <v>0</v>
      </c>
      <c r="I446" s="40">
        <f t="shared" si="60"/>
        <v>0</v>
      </c>
      <c r="J446" s="40">
        <f t="shared" si="61"/>
        <v>0</v>
      </c>
      <c r="K446" s="40">
        <f t="shared" si="62"/>
        <v>0</v>
      </c>
      <c r="L446" s="40">
        <f t="shared" si="63"/>
        <v>0</v>
      </c>
      <c r="M446" s="40">
        <v>1</v>
      </c>
      <c r="N446" s="40">
        <v>1</v>
      </c>
      <c r="O446" s="40">
        <v>1</v>
      </c>
      <c r="P446" s="40">
        <v>1</v>
      </c>
      <c r="Q446" s="40">
        <v>0.98734177215189878</v>
      </c>
      <c r="R446" s="40">
        <v>0.72151898734177211</v>
      </c>
      <c r="S446" s="40">
        <v>0.45569620253164556</v>
      </c>
      <c r="T446" s="40">
        <v>0.34177215189873417</v>
      </c>
      <c r="U446" s="40">
        <v>79</v>
      </c>
    </row>
    <row r="447" spans="1:21">
      <c r="A447" s="40">
        <v>4</v>
      </c>
      <c r="B447" s="40">
        <v>10</v>
      </c>
      <c r="C447" s="40">
        <v>8</v>
      </c>
      <c r="D447" s="40">
        <f t="shared" si="55"/>
        <v>0</v>
      </c>
      <c r="E447" s="40">
        <f t="shared" si="56"/>
        <v>0</v>
      </c>
      <c r="F447" s="40">
        <f t="shared" si="57"/>
        <v>0</v>
      </c>
      <c r="G447" s="40">
        <f t="shared" si="58"/>
        <v>0</v>
      </c>
      <c r="H447" s="40">
        <f t="shared" si="59"/>
        <v>0</v>
      </c>
      <c r="I447" s="40">
        <f t="shared" si="60"/>
        <v>0</v>
      </c>
      <c r="J447" s="40">
        <f t="shared" si="61"/>
        <v>0</v>
      </c>
      <c r="K447" s="40">
        <f t="shared" si="62"/>
        <v>0</v>
      </c>
      <c r="L447" s="40">
        <f t="shared" si="63"/>
        <v>0</v>
      </c>
      <c r="M447" s="40">
        <v>1</v>
      </c>
      <c r="N447" s="40">
        <v>1</v>
      </c>
      <c r="O447" s="40">
        <v>1</v>
      </c>
      <c r="P447" s="40">
        <v>1</v>
      </c>
      <c r="Q447" s="40">
        <v>0.95454545454545459</v>
      </c>
      <c r="R447" s="40">
        <v>0.81818181818181823</v>
      </c>
      <c r="S447" s="40">
        <v>0.59090909090909094</v>
      </c>
      <c r="T447" s="40">
        <v>0.43181818181818182</v>
      </c>
      <c r="U447" s="40">
        <v>44</v>
      </c>
    </row>
    <row r="448" spans="1:21">
      <c r="A448" s="40">
        <v>4</v>
      </c>
      <c r="B448" s="40">
        <v>10</v>
      </c>
      <c r="C448" s="40">
        <v>9</v>
      </c>
      <c r="D448" s="40">
        <f t="shared" si="55"/>
        <v>0</v>
      </c>
      <c r="E448" s="40">
        <f t="shared" si="56"/>
        <v>0</v>
      </c>
      <c r="F448" s="40">
        <f t="shared" si="57"/>
        <v>0</v>
      </c>
      <c r="G448" s="40">
        <f t="shared" si="58"/>
        <v>0</v>
      </c>
      <c r="H448" s="40">
        <f t="shared" si="59"/>
        <v>0</v>
      </c>
      <c r="I448" s="40">
        <f t="shared" si="60"/>
        <v>0</v>
      </c>
      <c r="J448" s="40">
        <f t="shared" si="61"/>
        <v>0</v>
      </c>
      <c r="K448" s="40">
        <f t="shared" si="62"/>
        <v>0</v>
      </c>
      <c r="L448" s="40">
        <f t="shared" si="63"/>
        <v>0</v>
      </c>
      <c r="M448" s="40">
        <v>1</v>
      </c>
      <c r="N448" s="40">
        <v>1</v>
      </c>
      <c r="O448" s="40">
        <v>1</v>
      </c>
      <c r="P448" s="40">
        <v>0.94444444444444442</v>
      </c>
      <c r="Q448" s="40">
        <v>0.88888888888888884</v>
      </c>
      <c r="R448" s="40">
        <v>0.66666666666666663</v>
      </c>
      <c r="S448" s="40">
        <v>0.55555555555555558</v>
      </c>
      <c r="T448" s="40">
        <v>0.55555555555555558</v>
      </c>
      <c r="U448" s="40">
        <v>18</v>
      </c>
    </row>
    <row r="449" spans="1:21">
      <c r="A449" s="40">
        <v>4</v>
      </c>
      <c r="B449" s="40">
        <v>10</v>
      </c>
      <c r="C449" s="40">
        <v>10</v>
      </c>
      <c r="D449" s="40">
        <f t="shared" si="55"/>
        <v>0</v>
      </c>
      <c r="E449" s="40">
        <f t="shared" si="56"/>
        <v>0</v>
      </c>
      <c r="F449" s="40">
        <f t="shared" si="57"/>
        <v>0</v>
      </c>
      <c r="G449" s="40">
        <f t="shared" si="58"/>
        <v>0</v>
      </c>
      <c r="H449" s="40">
        <f t="shared" si="59"/>
        <v>0</v>
      </c>
      <c r="I449" s="40">
        <f t="shared" si="60"/>
        <v>0</v>
      </c>
      <c r="J449" s="40">
        <f t="shared" si="61"/>
        <v>0</v>
      </c>
      <c r="K449" s="40">
        <f t="shared" si="62"/>
        <v>0</v>
      </c>
      <c r="L449" s="40">
        <f t="shared" si="63"/>
        <v>0</v>
      </c>
      <c r="M449" s="40">
        <v>1</v>
      </c>
      <c r="N449" s="40">
        <v>1</v>
      </c>
      <c r="O449" s="40">
        <v>1</v>
      </c>
      <c r="P449" s="40">
        <v>1</v>
      </c>
      <c r="Q449" s="40">
        <v>1</v>
      </c>
      <c r="R449" s="40">
        <v>0.88888888888888884</v>
      </c>
      <c r="S449" s="40">
        <v>0.77777777777777779</v>
      </c>
      <c r="T449" s="40">
        <v>0.77777777777777779</v>
      </c>
      <c r="U449" s="40">
        <v>9</v>
      </c>
    </row>
    <row r="450" spans="1:21">
      <c r="A450" s="40">
        <v>4</v>
      </c>
      <c r="B450" s="40">
        <v>10</v>
      </c>
      <c r="C450" s="40">
        <v>11</v>
      </c>
      <c r="D450" s="40">
        <f t="shared" si="55"/>
        <v>0</v>
      </c>
      <c r="E450" s="40">
        <f t="shared" si="56"/>
        <v>0</v>
      </c>
      <c r="F450" s="40">
        <f t="shared" si="57"/>
        <v>0</v>
      </c>
      <c r="G450" s="40">
        <f t="shared" si="58"/>
        <v>0</v>
      </c>
      <c r="H450" s="40">
        <f t="shared" si="59"/>
        <v>0</v>
      </c>
      <c r="I450" s="40">
        <f t="shared" si="60"/>
        <v>0</v>
      </c>
      <c r="J450" s="40">
        <f t="shared" si="61"/>
        <v>0</v>
      </c>
      <c r="K450" s="40">
        <f t="shared" si="62"/>
        <v>0</v>
      </c>
      <c r="L450" s="40">
        <f t="shared" si="63"/>
        <v>0</v>
      </c>
      <c r="M450" s="40">
        <v>1</v>
      </c>
      <c r="N450" s="40">
        <v>1</v>
      </c>
      <c r="O450" s="40">
        <v>1</v>
      </c>
      <c r="P450" s="40">
        <v>1</v>
      </c>
      <c r="Q450" s="40">
        <v>0.8</v>
      </c>
      <c r="R450" s="40">
        <v>0.8</v>
      </c>
      <c r="S450" s="40">
        <v>0.8</v>
      </c>
      <c r="T450" s="40">
        <v>0.6</v>
      </c>
      <c r="U450" s="40">
        <v>5</v>
      </c>
    </row>
    <row r="451" spans="1:21">
      <c r="A451" s="40">
        <v>4</v>
      </c>
      <c r="B451" s="40">
        <v>10</v>
      </c>
      <c r="C451" s="40">
        <v>12</v>
      </c>
      <c r="D451" s="40">
        <f t="shared" ref="D451:D514" si="64">IF(AND($A451=$X$2,$B451=$X$33,$C451=$X$18),M451,0)</f>
        <v>0</v>
      </c>
      <c r="E451" s="40">
        <f t="shared" ref="E451:E514" si="65">IF(AND($A451=$X$2,$B451=$X$33,$C451=$X$18),N451,0)</f>
        <v>0</v>
      </c>
      <c r="F451" s="40">
        <f t="shared" ref="F451:F514" si="66">IF(AND($A451=$X$2,$B451=$X$33,$C451=$X$18),O451,0)</f>
        <v>0</v>
      </c>
      <c r="G451" s="40">
        <f t="shared" ref="G451:G514" si="67">IF(AND($A451=$X$2,$B451=$X$33,$C451=$X$18),P451,0)</f>
        <v>0</v>
      </c>
      <c r="H451" s="40">
        <f t="shared" ref="H451:H514" si="68">IF(AND($A451=$X$2,$B451=$X$33,$C451=$X$18),Q451,0)</f>
        <v>0</v>
      </c>
      <c r="I451" s="40">
        <f t="shared" ref="I451:I514" si="69">IF(AND($A451=$X$2,$B451=$X$33,$C451=$X$18),R451,0)</f>
        <v>0</v>
      </c>
      <c r="J451" s="40">
        <f t="shared" ref="J451:J514" si="70">IF(AND($A451=$X$2,$B451=$X$33,$C451=$X$18),S451,0)</f>
        <v>0</v>
      </c>
      <c r="K451" s="40">
        <f t="shared" ref="K451:K514" si="71">IF(AND($A451=$X$2,$B451=$X$33,$C451=$X$18),T451,0)</f>
        <v>0</v>
      </c>
      <c r="L451" s="40">
        <f t="shared" ref="L451:L514" si="72">IF(AND($A451=$X$2,$B451=$X$33,$C451=$X$18),U451,0)</f>
        <v>0</v>
      </c>
      <c r="M451" s="40">
        <v>1</v>
      </c>
      <c r="N451" s="40">
        <v>1</v>
      </c>
      <c r="O451" s="40">
        <v>1</v>
      </c>
      <c r="P451" s="40">
        <v>0.75</v>
      </c>
      <c r="Q451" s="40">
        <v>0.75</v>
      </c>
      <c r="R451" s="40">
        <v>0.75</v>
      </c>
      <c r="S451" s="40">
        <v>0.75</v>
      </c>
      <c r="T451" s="40">
        <v>0.75</v>
      </c>
      <c r="U451" s="40">
        <v>4</v>
      </c>
    </row>
    <row r="452" spans="1:21">
      <c r="A452" s="40">
        <v>4</v>
      </c>
      <c r="B452" s="40">
        <v>11</v>
      </c>
      <c r="C452" s="40">
        <v>4</v>
      </c>
      <c r="D452" s="40">
        <f t="shared" si="64"/>
        <v>0</v>
      </c>
      <c r="E452" s="40">
        <f t="shared" si="65"/>
        <v>0</v>
      </c>
      <c r="F452" s="40">
        <f t="shared" si="66"/>
        <v>0</v>
      </c>
      <c r="G452" s="40">
        <f t="shared" si="67"/>
        <v>0</v>
      </c>
      <c r="H452" s="40">
        <f t="shared" si="68"/>
        <v>0</v>
      </c>
      <c r="I452" s="40">
        <f t="shared" si="69"/>
        <v>0</v>
      </c>
      <c r="J452" s="40">
        <f t="shared" si="70"/>
        <v>0</v>
      </c>
      <c r="K452" s="40">
        <f t="shared" si="71"/>
        <v>0</v>
      </c>
      <c r="L452" s="40">
        <f t="shared" si="72"/>
        <v>0</v>
      </c>
      <c r="M452" s="40">
        <v>1</v>
      </c>
      <c r="N452" s="40">
        <v>1</v>
      </c>
      <c r="O452" s="40">
        <v>1</v>
      </c>
      <c r="P452" s="40">
        <v>1</v>
      </c>
      <c r="Q452" s="40">
        <v>1</v>
      </c>
      <c r="R452" s="40">
        <v>0.5</v>
      </c>
      <c r="S452" s="40">
        <v>0.5</v>
      </c>
      <c r="T452" s="40">
        <v>0</v>
      </c>
      <c r="U452" s="40">
        <v>2</v>
      </c>
    </row>
    <row r="453" spans="1:21">
      <c r="A453" s="40">
        <v>4</v>
      </c>
      <c r="B453" s="40">
        <v>11</v>
      </c>
      <c r="C453" s="40">
        <v>5</v>
      </c>
      <c r="D453" s="40">
        <f t="shared" si="64"/>
        <v>0</v>
      </c>
      <c r="E453" s="40">
        <f t="shared" si="65"/>
        <v>0</v>
      </c>
      <c r="F453" s="40">
        <f t="shared" si="66"/>
        <v>0</v>
      </c>
      <c r="G453" s="40">
        <f t="shared" si="67"/>
        <v>0</v>
      </c>
      <c r="H453" s="40">
        <f t="shared" si="68"/>
        <v>0</v>
      </c>
      <c r="I453" s="40">
        <f t="shared" si="69"/>
        <v>0</v>
      </c>
      <c r="J453" s="40">
        <f t="shared" si="70"/>
        <v>0</v>
      </c>
      <c r="K453" s="40">
        <f t="shared" si="71"/>
        <v>0</v>
      </c>
      <c r="L453" s="40">
        <f t="shared" si="72"/>
        <v>0</v>
      </c>
      <c r="M453" s="40">
        <v>1</v>
      </c>
      <c r="N453" s="40">
        <v>1</v>
      </c>
      <c r="O453" s="40">
        <v>1</v>
      </c>
      <c r="P453" s="40">
        <v>1</v>
      </c>
      <c r="Q453" s="40">
        <v>0.9</v>
      </c>
      <c r="R453" s="40">
        <v>0.8</v>
      </c>
      <c r="S453" s="40">
        <v>0.7</v>
      </c>
      <c r="T453" s="40">
        <v>0.4</v>
      </c>
      <c r="U453" s="40">
        <v>10</v>
      </c>
    </row>
    <row r="454" spans="1:21">
      <c r="A454" s="40">
        <v>4</v>
      </c>
      <c r="B454" s="40">
        <v>11</v>
      </c>
      <c r="C454" s="40">
        <v>6</v>
      </c>
      <c r="D454" s="40">
        <f t="shared" si="64"/>
        <v>0</v>
      </c>
      <c r="E454" s="40">
        <f t="shared" si="65"/>
        <v>0</v>
      </c>
      <c r="F454" s="40">
        <f t="shared" si="66"/>
        <v>0</v>
      </c>
      <c r="G454" s="40">
        <f t="shared" si="67"/>
        <v>0</v>
      </c>
      <c r="H454" s="40">
        <f t="shared" si="68"/>
        <v>0</v>
      </c>
      <c r="I454" s="40">
        <f t="shared" si="69"/>
        <v>0</v>
      </c>
      <c r="J454" s="40">
        <f t="shared" si="70"/>
        <v>0</v>
      </c>
      <c r="K454" s="40">
        <f t="shared" si="71"/>
        <v>0</v>
      </c>
      <c r="L454" s="40">
        <f t="shared" si="72"/>
        <v>0</v>
      </c>
      <c r="M454" s="40">
        <v>1</v>
      </c>
      <c r="N454" s="40">
        <v>1</v>
      </c>
      <c r="O454" s="40">
        <v>1</v>
      </c>
      <c r="P454" s="40">
        <v>1</v>
      </c>
      <c r="Q454" s="40">
        <v>0.95652173913043481</v>
      </c>
      <c r="R454" s="40">
        <v>0.91304347826086951</v>
      </c>
      <c r="S454" s="40">
        <v>0.56521739130434778</v>
      </c>
      <c r="T454" s="40">
        <v>0.52173913043478259</v>
      </c>
      <c r="U454" s="40">
        <v>23</v>
      </c>
    </row>
    <row r="455" spans="1:21">
      <c r="A455" s="40">
        <v>4</v>
      </c>
      <c r="B455" s="40">
        <v>11</v>
      </c>
      <c r="C455" s="40">
        <v>7</v>
      </c>
      <c r="D455" s="40">
        <f t="shared" si="64"/>
        <v>0</v>
      </c>
      <c r="E455" s="40">
        <f t="shared" si="65"/>
        <v>0</v>
      </c>
      <c r="F455" s="40">
        <f t="shared" si="66"/>
        <v>0</v>
      </c>
      <c r="G455" s="40">
        <f t="shared" si="67"/>
        <v>0</v>
      </c>
      <c r="H455" s="40">
        <f t="shared" si="68"/>
        <v>0</v>
      </c>
      <c r="I455" s="40">
        <f t="shared" si="69"/>
        <v>0</v>
      </c>
      <c r="J455" s="40">
        <f t="shared" si="70"/>
        <v>0</v>
      </c>
      <c r="K455" s="40">
        <f t="shared" si="71"/>
        <v>0</v>
      </c>
      <c r="L455" s="40">
        <f t="shared" si="72"/>
        <v>0</v>
      </c>
      <c r="M455" s="40">
        <v>1</v>
      </c>
      <c r="N455" s="40">
        <v>1</v>
      </c>
      <c r="O455" s="40">
        <v>1</v>
      </c>
      <c r="P455" s="40">
        <v>1</v>
      </c>
      <c r="Q455" s="40">
        <v>0.98181818181818181</v>
      </c>
      <c r="R455" s="40">
        <v>0.87272727272727268</v>
      </c>
      <c r="S455" s="40">
        <v>0.67272727272727273</v>
      </c>
      <c r="T455" s="40">
        <v>0.5636363636363636</v>
      </c>
      <c r="U455" s="40">
        <v>55</v>
      </c>
    </row>
    <row r="456" spans="1:21">
      <c r="A456" s="40">
        <v>4</v>
      </c>
      <c r="B456" s="40">
        <v>11</v>
      </c>
      <c r="C456" s="40">
        <v>8</v>
      </c>
      <c r="D456" s="40">
        <f t="shared" si="64"/>
        <v>0</v>
      </c>
      <c r="E456" s="40">
        <f t="shared" si="65"/>
        <v>0</v>
      </c>
      <c r="F456" s="40">
        <f t="shared" si="66"/>
        <v>0</v>
      </c>
      <c r="G456" s="40">
        <f t="shared" si="67"/>
        <v>0</v>
      </c>
      <c r="H456" s="40">
        <f t="shared" si="68"/>
        <v>0</v>
      </c>
      <c r="I456" s="40">
        <f t="shared" si="69"/>
        <v>0</v>
      </c>
      <c r="J456" s="40">
        <f t="shared" si="70"/>
        <v>0</v>
      </c>
      <c r="K456" s="40">
        <f t="shared" si="71"/>
        <v>0</v>
      </c>
      <c r="L456" s="40">
        <f t="shared" si="72"/>
        <v>0</v>
      </c>
      <c r="M456" s="40">
        <v>1</v>
      </c>
      <c r="N456" s="40">
        <v>1</v>
      </c>
      <c r="O456" s="40">
        <v>1</v>
      </c>
      <c r="P456" s="40">
        <v>1</v>
      </c>
      <c r="Q456" s="40">
        <v>0.97058823529411764</v>
      </c>
      <c r="R456" s="40">
        <v>0.91176470588235292</v>
      </c>
      <c r="S456" s="40">
        <v>0.76470588235294112</v>
      </c>
      <c r="T456" s="40">
        <v>0.6470588235294118</v>
      </c>
      <c r="U456" s="40">
        <v>34</v>
      </c>
    </row>
    <row r="457" spans="1:21">
      <c r="A457" s="40">
        <v>4</v>
      </c>
      <c r="B457" s="40">
        <v>11</v>
      </c>
      <c r="C457" s="40">
        <v>9</v>
      </c>
      <c r="D457" s="40">
        <f t="shared" si="64"/>
        <v>0</v>
      </c>
      <c r="E457" s="40">
        <f t="shared" si="65"/>
        <v>0</v>
      </c>
      <c r="F457" s="40">
        <f t="shared" si="66"/>
        <v>0</v>
      </c>
      <c r="G457" s="40">
        <f t="shared" si="67"/>
        <v>0</v>
      </c>
      <c r="H457" s="40">
        <f t="shared" si="68"/>
        <v>0</v>
      </c>
      <c r="I457" s="40">
        <f t="shared" si="69"/>
        <v>0</v>
      </c>
      <c r="J457" s="40">
        <f t="shared" si="70"/>
        <v>0</v>
      </c>
      <c r="K457" s="40">
        <f t="shared" si="71"/>
        <v>0</v>
      </c>
      <c r="L457" s="40">
        <f t="shared" si="72"/>
        <v>0</v>
      </c>
      <c r="M457" s="40">
        <v>1</v>
      </c>
      <c r="N457" s="40">
        <v>1</v>
      </c>
      <c r="O457" s="40">
        <v>1</v>
      </c>
      <c r="P457" s="40">
        <v>1</v>
      </c>
      <c r="Q457" s="40">
        <v>0.95652173913043481</v>
      </c>
      <c r="R457" s="40">
        <v>0.95652173913043481</v>
      </c>
      <c r="S457" s="40">
        <v>0.73913043478260865</v>
      </c>
      <c r="T457" s="40">
        <v>0.60869565217391308</v>
      </c>
      <c r="U457" s="40">
        <v>23</v>
      </c>
    </row>
    <row r="458" spans="1:21">
      <c r="A458" s="40">
        <v>4</v>
      </c>
      <c r="B458" s="40">
        <v>11</v>
      </c>
      <c r="C458" s="40">
        <v>10</v>
      </c>
      <c r="D458" s="40">
        <f t="shared" si="64"/>
        <v>0</v>
      </c>
      <c r="E458" s="40">
        <f t="shared" si="65"/>
        <v>0</v>
      </c>
      <c r="F458" s="40">
        <f t="shared" si="66"/>
        <v>0</v>
      </c>
      <c r="G458" s="40">
        <f t="shared" si="67"/>
        <v>0</v>
      </c>
      <c r="H458" s="40">
        <f t="shared" si="68"/>
        <v>0</v>
      </c>
      <c r="I458" s="40">
        <f t="shared" si="69"/>
        <v>0</v>
      </c>
      <c r="J458" s="40">
        <f t="shared" si="70"/>
        <v>0</v>
      </c>
      <c r="K458" s="40">
        <f t="shared" si="71"/>
        <v>0</v>
      </c>
      <c r="L458" s="40">
        <f t="shared" si="72"/>
        <v>0</v>
      </c>
      <c r="M458" s="40">
        <v>1</v>
      </c>
      <c r="N458" s="40">
        <v>1</v>
      </c>
      <c r="O458" s="40">
        <v>1</v>
      </c>
      <c r="P458" s="40">
        <v>1</v>
      </c>
      <c r="Q458" s="40">
        <v>1</v>
      </c>
      <c r="R458" s="40">
        <v>1</v>
      </c>
      <c r="S458" s="40">
        <v>1</v>
      </c>
      <c r="T458" s="40">
        <v>0.5</v>
      </c>
      <c r="U458" s="40">
        <v>4</v>
      </c>
    </row>
    <row r="459" spans="1:21">
      <c r="A459" s="40">
        <v>4</v>
      </c>
      <c r="B459" s="40">
        <v>11</v>
      </c>
      <c r="C459" s="40">
        <v>11</v>
      </c>
      <c r="D459" s="40">
        <f t="shared" si="64"/>
        <v>0</v>
      </c>
      <c r="E459" s="40">
        <f t="shared" si="65"/>
        <v>0</v>
      </c>
      <c r="F459" s="40">
        <f t="shared" si="66"/>
        <v>0</v>
      </c>
      <c r="G459" s="40">
        <f t="shared" si="67"/>
        <v>0</v>
      </c>
      <c r="H459" s="40">
        <f t="shared" si="68"/>
        <v>0</v>
      </c>
      <c r="I459" s="40">
        <f t="shared" si="69"/>
        <v>0</v>
      </c>
      <c r="J459" s="40">
        <f t="shared" si="70"/>
        <v>0</v>
      </c>
      <c r="K459" s="40">
        <f t="shared" si="71"/>
        <v>0</v>
      </c>
      <c r="L459" s="40">
        <f t="shared" si="72"/>
        <v>0</v>
      </c>
      <c r="M459" s="40">
        <v>1</v>
      </c>
      <c r="N459" s="40">
        <v>1</v>
      </c>
      <c r="O459" s="40">
        <v>1</v>
      </c>
      <c r="P459" s="40">
        <v>0.5</v>
      </c>
      <c r="Q459" s="40">
        <v>0.5</v>
      </c>
      <c r="R459" s="40">
        <v>0.5</v>
      </c>
      <c r="S459" s="40">
        <v>0.5</v>
      </c>
      <c r="T459" s="40">
        <v>0.5</v>
      </c>
      <c r="U459" s="40">
        <v>2</v>
      </c>
    </row>
    <row r="460" spans="1:21">
      <c r="A460" s="40">
        <v>4</v>
      </c>
      <c r="B460" s="40">
        <v>11</v>
      </c>
      <c r="C460" s="40">
        <v>12</v>
      </c>
      <c r="D460" s="40">
        <f t="shared" si="64"/>
        <v>0</v>
      </c>
      <c r="E460" s="40">
        <f t="shared" si="65"/>
        <v>0</v>
      </c>
      <c r="F460" s="40">
        <f t="shared" si="66"/>
        <v>0</v>
      </c>
      <c r="G460" s="40">
        <f t="shared" si="67"/>
        <v>0</v>
      </c>
      <c r="H460" s="40">
        <f t="shared" si="68"/>
        <v>0</v>
      </c>
      <c r="I460" s="40">
        <f t="shared" si="69"/>
        <v>0</v>
      </c>
      <c r="J460" s="40">
        <f t="shared" si="70"/>
        <v>0</v>
      </c>
      <c r="K460" s="40">
        <f t="shared" si="71"/>
        <v>0</v>
      </c>
      <c r="L460" s="40">
        <f t="shared" si="72"/>
        <v>0</v>
      </c>
      <c r="M460" s="40">
        <v>1</v>
      </c>
      <c r="N460" s="40">
        <v>1</v>
      </c>
      <c r="O460" s="40">
        <v>1</v>
      </c>
      <c r="P460" s="40">
        <v>1</v>
      </c>
      <c r="Q460" s="40">
        <v>1</v>
      </c>
      <c r="R460" s="40">
        <v>0.33333333333333331</v>
      </c>
      <c r="S460" s="40">
        <v>0</v>
      </c>
      <c r="T460" s="40">
        <v>0</v>
      </c>
      <c r="U460" s="40">
        <v>3</v>
      </c>
    </row>
    <row r="461" spans="1:21">
      <c r="A461" s="40">
        <v>4</v>
      </c>
      <c r="B461" s="40">
        <v>12</v>
      </c>
      <c r="C461" s="40">
        <v>4</v>
      </c>
      <c r="D461" s="40">
        <f t="shared" si="64"/>
        <v>0</v>
      </c>
      <c r="E461" s="40">
        <f t="shared" si="65"/>
        <v>0</v>
      </c>
      <c r="F461" s="40">
        <f t="shared" si="66"/>
        <v>0</v>
      </c>
      <c r="G461" s="40">
        <f t="shared" si="67"/>
        <v>0</v>
      </c>
      <c r="H461" s="40">
        <f t="shared" si="68"/>
        <v>0</v>
      </c>
      <c r="I461" s="40">
        <f t="shared" si="69"/>
        <v>0</v>
      </c>
      <c r="J461" s="40">
        <f t="shared" si="70"/>
        <v>0</v>
      </c>
      <c r="K461" s="40">
        <f t="shared" si="71"/>
        <v>0</v>
      </c>
      <c r="L461" s="40">
        <f t="shared" si="72"/>
        <v>0</v>
      </c>
      <c r="M461" s="40">
        <v>1</v>
      </c>
      <c r="N461" s="40">
        <v>1</v>
      </c>
      <c r="O461" s="40">
        <v>1</v>
      </c>
      <c r="P461" s="40">
        <v>1</v>
      </c>
      <c r="Q461" s="40">
        <v>1</v>
      </c>
      <c r="R461" s="40">
        <v>1</v>
      </c>
      <c r="S461" s="40">
        <v>0.66666666666666663</v>
      </c>
      <c r="T461" s="40">
        <v>0.66666666666666663</v>
      </c>
      <c r="U461" s="40">
        <v>3</v>
      </c>
    </row>
    <row r="462" spans="1:21">
      <c r="A462" s="40">
        <v>4</v>
      </c>
      <c r="B462" s="40">
        <v>12</v>
      </c>
      <c r="C462" s="40">
        <v>5</v>
      </c>
      <c r="D462" s="40">
        <f t="shared" si="64"/>
        <v>0</v>
      </c>
      <c r="E462" s="40">
        <f t="shared" si="65"/>
        <v>0</v>
      </c>
      <c r="F462" s="40">
        <f t="shared" si="66"/>
        <v>0</v>
      </c>
      <c r="G462" s="40">
        <f t="shared" si="67"/>
        <v>0</v>
      </c>
      <c r="H462" s="40">
        <f t="shared" si="68"/>
        <v>0</v>
      </c>
      <c r="I462" s="40">
        <f t="shared" si="69"/>
        <v>0</v>
      </c>
      <c r="J462" s="40">
        <f t="shared" si="70"/>
        <v>0</v>
      </c>
      <c r="K462" s="40">
        <f t="shared" si="71"/>
        <v>0</v>
      </c>
      <c r="L462" s="40">
        <f t="shared" si="72"/>
        <v>0</v>
      </c>
      <c r="M462" s="40">
        <v>1</v>
      </c>
      <c r="N462" s="40">
        <v>1</v>
      </c>
      <c r="O462" s="40">
        <v>1</v>
      </c>
      <c r="P462" s="40">
        <v>1</v>
      </c>
      <c r="Q462" s="40">
        <v>1</v>
      </c>
      <c r="R462" s="40">
        <v>1</v>
      </c>
      <c r="S462" s="40">
        <v>0.9</v>
      </c>
      <c r="T462" s="40">
        <v>0.9</v>
      </c>
      <c r="U462" s="40">
        <v>10</v>
      </c>
    </row>
    <row r="463" spans="1:21">
      <c r="A463" s="40">
        <v>4</v>
      </c>
      <c r="B463" s="40">
        <v>12</v>
      </c>
      <c r="C463" s="40">
        <v>6</v>
      </c>
      <c r="D463" s="40">
        <f t="shared" si="64"/>
        <v>0</v>
      </c>
      <c r="E463" s="40">
        <f t="shared" si="65"/>
        <v>0</v>
      </c>
      <c r="F463" s="40">
        <f t="shared" si="66"/>
        <v>0</v>
      </c>
      <c r="G463" s="40">
        <f t="shared" si="67"/>
        <v>0</v>
      </c>
      <c r="H463" s="40">
        <f t="shared" si="68"/>
        <v>0</v>
      </c>
      <c r="I463" s="40">
        <f t="shared" si="69"/>
        <v>0</v>
      </c>
      <c r="J463" s="40">
        <f t="shared" si="70"/>
        <v>0</v>
      </c>
      <c r="K463" s="40">
        <f t="shared" si="71"/>
        <v>0</v>
      </c>
      <c r="L463" s="40">
        <f t="shared" si="72"/>
        <v>0</v>
      </c>
      <c r="M463" s="40">
        <v>1</v>
      </c>
      <c r="N463" s="40">
        <v>1</v>
      </c>
      <c r="O463" s="40">
        <v>1</v>
      </c>
      <c r="P463" s="40">
        <v>1</v>
      </c>
      <c r="Q463" s="40">
        <v>1</v>
      </c>
      <c r="R463" s="40">
        <v>1</v>
      </c>
      <c r="S463" s="40">
        <v>0.8571428571428571</v>
      </c>
      <c r="T463" s="40">
        <v>0.66666666666666663</v>
      </c>
      <c r="U463" s="40">
        <v>21</v>
      </c>
    </row>
    <row r="464" spans="1:21">
      <c r="A464" s="40">
        <v>4</v>
      </c>
      <c r="B464" s="40">
        <v>12</v>
      </c>
      <c r="C464" s="40">
        <v>7</v>
      </c>
      <c r="D464" s="40">
        <f t="shared" si="64"/>
        <v>0</v>
      </c>
      <c r="E464" s="40">
        <f t="shared" si="65"/>
        <v>0</v>
      </c>
      <c r="F464" s="40">
        <f t="shared" si="66"/>
        <v>0</v>
      </c>
      <c r="G464" s="40">
        <f t="shared" si="67"/>
        <v>0</v>
      </c>
      <c r="H464" s="40">
        <f t="shared" si="68"/>
        <v>0</v>
      </c>
      <c r="I464" s="40">
        <f t="shared" si="69"/>
        <v>0</v>
      </c>
      <c r="J464" s="40">
        <f t="shared" si="70"/>
        <v>0</v>
      </c>
      <c r="K464" s="40">
        <f t="shared" si="71"/>
        <v>0</v>
      </c>
      <c r="L464" s="40">
        <f t="shared" si="72"/>
        <v>0</v>
      </c>
      <c r="M464" s="40">
        <v>1</v>
      </c>
      <c r="N464" s="40">
        <v>1</v>
      </c>
      <c r="O464" s="40">
        <v>1</v>
      </c>
      <c r="P464" s="40">
        <v>1</v>
      </c>
      <c r="Q464" s="40">
        <v>1</v>
      </c>
      <c r="R464" s="40">
        <v>1</v>
      </c>
      <c r="S464" s="40">
        <v>0.83870967741935487</v>
      </c>
      <c r="T464" s="40">
        <v>0.67741935483870963</v>
      </c>
      <c r="U464" s="40">
        <v>31</v>
      </c>
    </row>
    <row r="465" spans="1:21">
      <c r="A465" s="40">
        <v>4</v>
      </c>
      <c r="B465" s="40">
        <v>12</v>
      </c>
      <c r="C465" s="40">
        <v>8</v>
      </c>
      <c r="D465" s="40">
        <f t="shared" si="64"/>
        <v>0</v>
      </c>
      <c r="E465" s="40">
        <f t="shared" si="65"/>
        <v>0</v>
      </c>
      <c r="F465" s="40">
        <f t="shared" si="66"/>
        <v>0</v>
      </c>
      <c r="G465" s="40">
        <f t="shared" si="67"/>
        <v>0</v>
      </c>
      <c r="H465" s="40">
        <f t="shared" si="68"/>
        <v>0</v>
      </c>
      <c r="I465" s="40">
        <f t="shared" si="69"/>
        <v>0</v>
      </c>
      <c r="J465" s="40">
        <f t="shared" si="70"/>
        <v>0</v>
      </c>
      <c r="K465" s="40">
        <f t="shared" si="71"/>
        <v>0</v>
      </c>
      <c r="L465" s="40">
        <f t="shared" si="72"/>
        <v>0</v>
      </c>
      <c r="M465" s="40">
        <v>1</v>
      </c>
      <c r="N465" s="40">
        <v>1</v>
      </c>
      <c r="O465" s="40">
        <v>1</v>
      </c>
      <c r="P465" s="40">
        <v>1</v>
      </c>
      <c r="Q465" s="40">
        <v>1</v>
      </c>
      <c r="R465" s="40">
        <v>0.95454545454545459</v>
      </c>
      <c r="S465" s="40">
        <v>0.86363636363636365</v>
      </c>
      <c r="T465" s="40">
        <v>0.77272727272727271</v>
      </c>
      <c r="U465" s="40">
        <v>22</v>
      </c>
    </row>
    <row r="466" spans="1:21">
      <c r="A466" s="40">
        <v>4</v>
      </c>
      <c r="B466" s="40">
        <v>12</v>
      </c>
      <c r="C466" s="40">
        <v>9</v>
      </c>
      <c r="D466" s="40">
        <f t="shared" si="64"/>
        <v>0</v>
      </c>
      <c r="E466" s="40">
        <f t="shared" si="65"/>
        <v>0</v>
      </c>
      <c r="F466" s="40">
        <f t="shared" si="66"/>
        <v>0</v>
      </c>
      <c r="G466" s="40">
        <f t="shared" si="67"/>
        <v>0</v>
      </c>
      <c r="H466" s="40">
        <f t="shared" si="68"/>
        <v>0</v>
      </c>
      <c r="I466" s="40">
        <f t="shared" si="69"/>
        <v>0</v>
      </c>
      <c r="J466" s="40">
        <f t="shared" si="70"/>
        <v>0</v>
      </c>
      <c r="K466" s="40">
        <f t="shared" si="71"/>
        <v>0</v>
      </c>
      <c r="L466" s="40">
        <f t="shared" si="72"/>
        <v>0</v>
      </c>
      <c r="M466" s="40">
        <v>1</v>
      </c>
      <c r="N466" s="40">
        <v>1</v>
      </c>
      <c r="O466" s="40">
        <v>1</v>
      </c>
      <c r="P466" s="40">
        <v>1</v>
      </c>
      <c r="Q466" s="40">
        <v>0.9375</v>
      </c>
      <c r="R466" s="40">
        <v>0.9375</v>
      </c>
      <c r="S466" s="40">
        <v>0.8125</v>
      </c>
      <c r="T466" s="40">
        <v>0.6875</v>
      </c>
      <c r="U466" s="40">
        <v>16</v>
      </c>
    </row>
    <row r="467" spans="1:21">
      <c r="A467" s="40">
        <v>4</v>
      </c>
      <c r="B467" s="40">
        <v>12</v>
      </c>
      <c r="C467" s="40">
        <v>10</v>
      </c>
      <c r="D467" s="40">
        <f t="shared" si="64"/>
        <v>0</v>
      </c>
      <c r="E467" s="40">
        <f t="shared" si="65"/>
        <v>0</v>
      </c>
      <c r="F467" s="40">
        <f t="shared" si="66"/>
        <v>0</v>
      </c>
      <c r="G467" s="40">
        <f t="shared" si="67"/>
        <v>0</v>
      </c>
      <c r="H467" s="40">
        <f t="shared" si="68"/>
        <v>0</v>
      </c>
      <c r="I467" s="40">
        <f t="shared" si="69"/>
        <v>0</v>
      </c>
      <c r="J467" s="40">
        <f t="shared" si="70"/>
        <v>0</v>
      </c>
      <c r="K467" s="40">
        <f t="shared" si="71"/>
        <v>0</v>
      </c>
      <c r="L467" s="40">
        <f t="shared" si="72"/>
        <v>0</v>
      </c>
      <c r="M467" s="40">
        <v>1</v>
      </c>
      <c r="N467" s="40">
        <v>1</v>
      </c>
      <c r="O467" s="40">
        <v>1</v>
      </c>
      <c r="P467" s="40">
        <v>1</v>
      </c>
      <c r="Q467" s="40">
        <v>1</v>
      </c>
      <c r="R467" s="40">
        <v>0.91666666666666663</v>
      </c>
      <c r="S467" s="40">
        <v>0.83333333333333337</v>
      </c>
      <c r="T467" s="40">
        <v>0.66666666666666663</v>
      </c>
      <c r="U467" s="40">
        <v>12</v>
      </c>
    </row>
    <row r="468" spans="1:21">
      <c r="A468" s="40">
        <v>4</v>
      </c>
      <c r="B468" s="40">
        <v>12</v>
      </c>
      <c r="C468" s="40">
        <v>11</v>
      </c>
      <c r="D468" s="40">
        <f t="shared" si="64"/>
        <v>0</v>
      </c>
      <c r="E468" s="40">
        <f t="shared" si="65"/>
        <v>0</v>
      </c>
      <c r="F468" s="40">
        <f t="shared" si="66"/>
        <v>0</v>
      </c>
      <c r="G468" s="40">
        <f t="shared" si="67"/>
        <v>0</v>
      </c>
      <c r="H468" s="40">
        <f t="shared" si="68"/>
        <v>0</v>
      </c>
      <c r="I468" s="40">
        <f t="shared" si="69"/>
        <v>0</v>
      </c>
      <c r="J468" s="40">
        <f t="shared" si="70"/>
        <v>0</v>
      </c>
      <c r="K468" s="40">
        <f t="shared" si="71"/>
        <v>0</v>
      </c>
      <c r="L468" s="40">
        <f t="shared" si="72"/>
        <v>0</v>
      </c>
      <c r="M468" s="40">
        <v>1</v>
      </c>
      <c r="N468" s="40">
        <v>1</v>
      </c>
      <c r="O468" s="40">
        <v>1</v>
      </c>
      <c r="P468" s="40">
        <v>1</v>
      </c>
      <c r="Q468" s="40">
        <v>1</v>
      </c>
      <c r="R468" s="40">
        <v>1</v>
      </c>
      <c r="S468" s="40">
        <v>1</v>
      </c>
      <c r="T468" s="40">
        <v>1</v>
      </c>
      <c r="U468" s="40">
        <v>8</v>
      </c>
    </row>
    <row r="469" spans="1:21">
      <c r="A469" s="40">
        <v>4</v>
      </c>
      <c r="B469" s="40">
        <v>12</v>
      </c>
      <c r="C469" s="40">
        <v>12</v>
      </c>
      <c r="D469" s="40">
        <f t="shared" si="64"/>
        <v>0</v>
      </c>
      <c r="E469" s="40">
        <f t="shared" si="65"/>
        <v>0</v>
      </c>
      <c r="F469" s="40">
        <f t="shared" si="66"/>
        <v>0</v>
      </c>
      <c r="G469" s="40">
        <f t="shared" si="67"/>
        <v>0</v>
      </c>
      <c r="H469" s="40">
        <f t="shared" si="68"/>
        <v>0</v>
      </c>
      <c r="I469" s="40">
        <f t="shared" si="69"/>
        <v>0</v>
      </c>
      <c r="J469" s="40">
        <f t="shared" si="70"/>
        <v>0</v>
      </c>
      <c r="K469" s="40">
        <f t="shared" si="71"/>
        <v>0</v>
      </c>
      <c r="L469" s="40">
        <f t="shared" si="72"/>
        <v>0</v>
      </c>
      <c r="M469" s="40">
        <v>1</v>
      </c>
      <c r="N469" s="40">
        <v>1</v>
      </c>
      <c r="O469" s="40">
        <v>1</v>
      </c>
      <c r="P469" s="40">
        <v>1</v>
      </c>
      <c r="Q469" s="40">
        <v>1</v>
      </c>
      <c r="R469" s="40">
        <v>1</v>
      </c>
      <c r="S469" s="40">
        <v>0.8</v>
      </c>
      <c r="T469" s="40">
        <v>0.8</v>
      </c>
      <c r="U469" s="40">
        <v>5</v>
      </c>
    </row>
    <row r="470" spans="1:21">
      <c r="A470" s="40">
        <v>4</v>
      </c>
      <c r="B470" s="40">
        <v>13</v>
      </c>
      <c r="C470" s="40">
        <v>5</v>
      </c>
      <c r="D470" s="40">
        <f t="shared" si="64"/>
        <v>0</v>
      </c>
      <c r="E470" s="40">
        <f t="shared" si="65"/>
        <v>0</v>
      </c>
      <c r="F470" s="40">
        <f t="shared" si="66"/>
        <v>0</v>
      </c>
      <c r="G470" s="40">
        <f t="shared" si="67"/>
        <v>0</v>
      </c>
      <c r="H470" s="40">
        <f t="shared" si="68"/>
        <v>0</v>
      </c>
      <c r="I470" s="40">
        <f t="shared" si="69"/>
        <v>0</v>
      </c>
      <c r="J470" s="40">
        <f t="shared" si="70"/>
        <v>0</v>
      </c>
      <c r="K470" s="40">
        <f t="shared" si="71"/>
        <v>0</v>
      </c>
      <c r="L470" s="40">
        <f t="shared" si="72"/>
        <v>0</v>
      </c>
      <c r="M470" s="40">
        <v>1</v>
      </c>
      <c r="N470" s="40">
        <v>1</v>
      </c>
      <c r="O470" s="40">
        <v>1</v>
      </c>
      <c r="P470" s="40">
        <v>1</v>
      </c>
      <c r="Q470" s="40">
        <v>1</v>
      </c>
      <c r="R470" s="40">
        <v>1</v>
      </c>
      <c r="S470" s="40">
        <v>1</v>
      </c>
      <c r="T470" s="40">
        <v>1</v>
      </c>
      <c r="U470" s="40">
        <v>6</v>
      </c>
    </row>
    <row r="471" spans="1:21">
      <c r="A471" s="40">
        <v>4</v>
      </c>
      <c r="B471" s="40">
        <v>13</v>
      </c>
      <c r="C471" s="40">
        <v>6</v>
      </c>
      <c r="D471" s="40">
        <f t="shared" si="64"/>
        <v>0</v>
      </c>
      <c r="E471" s="40">
        <f t="shared" si="65"/>
        <v>0</v>
      </c>
      <c r="F471" s="40">
        <f t="shared" si="66"/>
        <v>0</v>
      </c>
      <c r="G471" s="40">
        <f t="shared" si="67"/>
        <v>0</v>
      </c>
      <c r="H471" s="40">
        <f t="shared" si="68"/>
        <v>0</v>
      </c>
      <c r="I471" s="40">
        <f t="shared" si="69"/>
        <v>0</v>
      </c>
      <c r="J471" s="40">
        <f t="shared" si="70"/>
        <v>0</v>
      </c>
      <c r="K471" s="40">
        <f t="shared" si="71"/>
        <v>0</v>
      </c>
      <c r="L471" s="40">
        <f t="shared" si="72"/>
        <v>0</v>
      </c>
      <c r="M471" s="40">
        <v>1</v>
      </c>
      <c r="N471" s="40">
        <v>1</v>
      </c>
      <c r="O471" s="40">
        <v>1</v>
      </c>
      <c r="P471" s="40">
        <v>1</v>
      </c>
      <c r="Q471" s="40">
        <v>1</v>
      </c>
      <c r="R471" s="40">
        <v>1</v>
      </c>
      <c r="S471" s="40">
        <v>1</v>
      </c>
      <c r="T471" s="40">
        <v>0.5</v>
      </c>
      <c r="U471" s="40">
        <v>2</v>
      </c>
    </row>
    <row r="472" spans="1:21">
      <c r="A472" s="40">
        <v>4</v>
      </c>
      <c r="B472" s="40">
        <v>13</v>
      </c>
      <c r="C472" s="40">
        <v>7</v>
      </c>
      <c r="D472" s="40">
        <f t="shared" si="64"/>
        <v>0</v>
      </c>
      <c r="E472" s="40">
        <f t="shared" si="65"/>
        <v>0</v>
      </c>
      <c r="F472" s="40">
        <f t="shared" si="66"/>
        <v>0</v>
      </c>
      <c r="G472" s="40">
        <f t="shared" si="67"/>
        <v>0</v>
      </c>
      <c r="H472" s="40">
        <f t="shared" si="68"/>
        <v>0</v>
      </c>
      <c r="I472" s="40">
        <f t="shared" si="69"/>
        <v>0</v>
      </c>
      <c r="J472" s="40">
        <f t="shared" si="70"/>
        <v>0</v>
      </c>
      <c r="K472" s="40">
        <f t="shared" si="71"/>
        <v>0</v>
      </c>
      <c r="L472" s="40">
        <f t="shared" si="72"/>
        <v>0</v>
      </c>
      <c r="M472" s="40">
        <v>1</v>
      </c>
      <c r="N472" s="40">
        <v>1</v>
      </c>
      <c r="O472" s="40">
        <v>1</v>
      </c>
      <c r="P472" s="40">
        <v>1</v>
      </c>
      <c r="Q472" s="40">
        <v>1</v>
      </c>
      <c r="R472" s="40">
        <v>1</v>
      </c>
      <c r="S472" s="40">
        <v>0.88888888888888884</v>
      </c>
      <c r="T472" s="40">
        <v>0.77777777777777779</v>
      </c>
      <c r="U472" s="40">
        <v>18</v>
      </c>
    </row>
    <row r="473" spans="1:21">
      <c r="A473" s="40">
        <v>4</v>
      </c>
      <c r="B473" s="40">
        <v>13</v>
      </c>
      <c r="C473" s="40">
        <v>8</v>
      </c>
      <c r="D473" s="40">
        <f t="shared" si="64"/>
        <v>0</v>
      </c>
      <c r="E473" s="40">
        <f t="shared" si="65"/>
        <v>0</v>
      </c>
      <c r="F473" s="40">
        <f t="shared" si="66"/>
        <v>0</v>
      </c>
      <c r="G473" s="40">
        <f t="shared" si="67"/>
        <v>0</v>
      </c>
      <c r="H473" s="40">
        <f t="shared" si="68"/>
        <v>0</v>
      </c>
      <c r="I473" s="40">
        <f t="shared" si="69"/>
        <v>0</v>
      </c>
      <c r="J473" s="40">
        <f t="shared" si="70"/>
        <v>0</v>
      </c>
      <c r="K473" s="40">
        <f t="shared" si="71"/>
        <v>0</v>
      </c>
      <c r="L473" s="40">
        <f t="shared" si="72"/>
        <v>0</v>
      </c>
      <c r="M473" s="40">
        <v>1</v>
      </c>
      <c r="N473" s="40">
        <v>1</v>
      </c>
      <c r="O473" s="40">
        <v>1</v>
      </c>
      <c r="P473" s="40">
        <v>1</v>
      </c>
      <c r="Q473" s="40">
        <v>1</v>
      </c>
      <c r="R473" s="40">
        <v>1</v>
      </c>
      <c r="S473" s="40">
        <v>1</v>
      </c>
      <c r="T473" s="40">
        <v>0.83333333333333337</v>
      </c>
      <c r="U473" s="40">
        <v>12</v>
      </c>
    </row>
    <row r="474" spans="1:21">
      <c r="A474" s="40">
        <v>4</v>
      </c>
      <c r="B474" s="40">
        <v>13</v>
      </c>
      <c r="C474" s="40">
        <v>9</v>
      </c>
      <c r="D474" s="40">
        <f t="shared" si="64"/>
        <v>0</v>
      </c>
      <c r="E474" s="40">
        <f t="shared" si="65"/>
        <v>0</v>
      </c>
      <c r="F474" s="40">
        <f t="shared" si="66"/>
        <v>0</v>
      </c>
      <c r="G474" s="40">
        <f t="shared" si="67"/>
        <v>0</v>
      </c>
      <c r="H474" s="40">
        <f t="shared" si="68"/>
        <v>0</v>
      </c>
      <c r="I474" s="40">
        <f t="shared" si="69"/>
        <v>0</v>
      </c>
      <c r="J474" s="40">
        <f t="shared" si="70"/>
        <v>0</v>
      </c>
      <c r="K474" s="40">
        <f t="shared" si="71"/>
        <v>0</v>
      </c>
      <c r="L474" s="40">
        <f t="shared" si="72"/>
        <v>0</v>
      </c>
      <c r="M474" s="40">
        <v>1</v>
      </c>
      <c r="N474" s="40">
        <v>1</v>
      </c>
      <c r="O474" s="40">
        <v>1</v>
      </c>
      <c r="P474" s="40">
        <v>1</v>
      </c>
      <c r="Q474" s="40">
        <v>1</v>
      </c>
      <c r="R474" s="40">
        <v>1</v>
      </c>
      <c r="S474" s="40">
        <v>1</v>
      </c>
      <c r="T474" s="40">
        <v>1</v>
      </c>
      <c r="U474" s="40">
        <v>15</v>
      </c>
    </row>
    <row r="475" spans="1:21">
      <c r="A475" s="40">
        <v>4</v>
      </c>
      <c r="B475" s="40">
        <v>13</v>
      </c>
      <c r="C475" s="40">
        <v>10</v>
      </c>
      <c r="D475" s="40">
        <f t="shared" si="64"/>
        <v>0</v>
      </c>
      <c r="E475" s="40">
        <f t="shared" si="65"/>
        <v>0</v>
      </c>
      <c r="F475" s="40">
        <f t="shared" si="66"/>
        <v>0</v>
      </c>
      <c r="G475" s="40">
        <f t="shared" si="67"/>
        <v>0</v>
      </c>
      <c r="H475" s="40">
        <f t="shared" si="68"/>
        <v>0</v>
      </c>
      <c r="I475" s="40">
        <f t="shared" si="69"/>
        <v>0</v>
      </c>
      <c r="J475" s="40">
        <f t="shared" si="70"/>
        <v>0</v>
      </c>
      <c r="K475" s="40">
        <f t="shared" si="71"/>
        <v>0</v>
      </c>
      <c r="L475" s="40">
        <f t="shared" si="72"/>
        <v>0</v>
      </c>
      <c r="M475" s="40">
        <v>1</v>
      </c>
      <c r="N475" s="40">
        <v>1</v>
      </c>
      <c r="O475" s="40">
        <v>1</v>
      </c>
      <c r="P475" s="40">
        <v>1</v>
      </c>
      <c r="Q475" s="40">
        <v>1</v>
      </c>
      <c r="R475" s="40">
        <v>1</v>
      </c>
      <c r="S475" s="40">
        <v>1</v>
      </c>
      <c r="T475" s="40">
        <v>0.875</v>
      </c>
      <c r="U475" s="40">
        <v>8</v>
      </c>
    </row>
    <row r="476" spans="1:21">
      <c r="A476" s="40">
        <v>4</v>
      </c>
      <c r="B476" s="40">
        <v>13</v>
      </c>
      <c r="C476" s="40">
        <v>11</v>
      </c>
      <c r="D476" s="40">
        <f t="shared" si="64"/>
        <v>0</v>
      </c>
      <c r="E476" s="40">
        <f t="shared" si="65"/>
        <v>0</v>
      </c>
      <c r="F476" s="40">
        <f t="shared" si="66"/>
        <v>0</v>
      </c>
      <c r="G476" s="40">
        <f t="shared" si="67"/>
        <v>0</v>
      </c>
      <c r="H476" s="40">
        <f t="shared" si="68"/>
        <v>0</v>
      </c>
      <c r="I476" s="40">
        <f t="shared" si="69"/>
        <v>0</v>
      </c>
      <c r="J476" s="40">
        <f t="shared" si="70"/>
        <v>0</v>
      </c>
      <c r="K476" s="40">
        <f t="shared" si="71"/>
        <v>0</v>
      </c>
      <c r="L476" s="40">
        <f t="shared" si="72"/>
        <v>0</v>
      </c>
      <c r="M476" s="40">
        <v>1</v>
      </c>
      <c r="N476" s="40">
        <v>1</v>
      </c>
      <c r="O476" s="40">
        <v>1</v>
      </c>
      <c r="P476" s="40">
        <v>1</v>
      </c>
      <c r="Q476" s="40">
        <v>1</v>
      </c>
      <c r="R476" s="40">
        <v>1</v>
      </c>
      <c r="S476" s="40">
        <v>0.5</v>
      </c>
      <c r="T476" s="40">
        <v>0.5</v>
      </c>
      <c r="U476" s="40">
        <v>2</v>
      </c>
    </row>
    <row r="477" spans="1:21">
      <c r="A477" s="40">
        <v>4</v>
      </c>
      <c r="B477" s="40">
        <v>13</v>
      </c>
      <c r="C477" s="40">
        <v>12</v>
      </c>
      <c r="D477" s="40">
        <f t="shared" si="64"/>
        <v>0</v>
      </c>
      <c r="E477" s="40">
        <f t="shared" si="65"/>
        <v>0</v>
      </c>
      <c r="F477" s="40">
        <f t="shared" si="66"/>
        <v>0</v>
      </c>
      <c r="G477" s="40">
        <f t="shared" si="67"/>
        <v>0</v>
      </c>
      <c r="H477" s="40">
        <f t="shared" si="68"/>
        <v>0</v>
      </c>
      <c r="I477" s="40">
        <f t="shared" si="69"/>
        <v>0</v>
      </c>
      <c r="J477" s="40">
        <f t="shared" si="70"/>
        <v>0</v>
      </c>
      <c r="K477" s="40">
        <f t="shared" si="71"/>
        <v>0</v>
      </c>
      <c r="L477" s="40">
        <f t="shared" si="72"/>
        <v>0</v>
      </c>
      <c r="M477" s="40">
        <v>1</v>
      </c>
      <c r="N477" s="40">
        <v>1</v>
      </c>
      <c r="O477" s="40">
        <v>1</v>
      </c>
      <c r="P477" s="40">
        <v>1</v>
      </c>
      <c r="Q477" s="40">
        <v>1</v>
      </c>
      <c r="R477" s="40">
        <v>1</v>
      </c>
      <c r="S477" s="40">
        <v>1</v>
      </c>
      <c r="T477" s="40">
        <v>1</v>
      </c>
      <c r="U477" s="40">
        <v>5</v>
      </c>
    </row>
    <row r="478" spans="1:21">
      <c r="A478" s="40">
        <v>4</v>
      </c>
      <c r="B478" s="40">
        <v>14</v>
      </c>
      <c r="C478" s="40">
        <v>5</v>
      </c>
      <c r="D478" s="40">
        <f t="shared" si="64"/>
        <v>0</v>
      </c>
      <c r="E478" s="40">
        <f t="shared" si="65"/>
        <v>0</v>
      </c>
      <c r="F478" s="40">
        <f t="shared" si="66"/>
        <v>0</v>
      </c>
      <c r="G478" s="40">
        <f t="shared" si="67"/>
        <v>0</v>
      </c>
      <c r="H478" s="40">
        <f t="shared" si="68"/>
        <v>0</v>
      </c>
      <c r="I478" s="40">
        <f t="shared" si="69"/>
        <v>0</v>
      </c>
      <c r="J478" s="40">
        <f t="shared" si="70"/>
        <v>0</v>
      </c>
      <c r="K478" s="40">
        <f t="shared" si="71"/>
        <v>0</v>
      </c>
      <c r="L478" s="40">
        <f t="shared" si="72"/>
        <v>0</v>
      </c>
      <c r="M478" s="40">
        <v>1</v>
      </c>
      <c r="N478" s="40">
        <v>1</v>
      </c>
      <c r="O478" s="40">
        <v>1</v>
      </c>
      <c r="P478" s="40">
        <v>1</v>
      </c>
      <c r="Q478" s="40">
        <v>1</v>
      </c>
      <c r="R478" s="40">
        <v>1</v>
      </c>
      <c r="S478" s="40">
        <v>1</v>
      </c>
      <c r="T478" s="40">
        <v>1</v>
      </c>
      <c r="U478" s="40">
        <v>2</v>
      </c>
    </row>
    <row r="479" spans="1:21">
      <c r="A479" s="40">
        <v>4</v>
      </c>
      <c r="B479" s="40">
        <v>14</v>
      </c>
      <c r="C479" s="40">
        <v>6</v>
      </c>
      <c r="D479" s="40">
        <f t="shared" si="64"/>
        <v>0</v>
      </c>
      <c r="E479" s="40">
        <f t="shared" si="65"/>
        <v>0</v>
      </c>
      <c r="F479" s="40">
        <f t="shared" si="66"/>
        <v>0</v>
      </c>
      <c r="G479" s="40">
        <f t="shared" si="67"/>
        <v>0</v>
      </c>
      <c r="H479" s="40">
        <f t="shared" si="68"/>
        <v>0</v>
      </c>
      <c r="I479" s="40">
        <f t="shared" si="69"/>
        <v>0</v>
      </c>
      <c r="J479" s="40">
        <f t="shared" si="70"/>
        <v>0</v>
      </c>
      <c r="K479" s="40">
        <f t="shared" si="71"/>
        <v>0</v>
      </c>
      <c r="L479" s="40">
        <f t="shared" si="72"/>
        <v>0</v>
      </c>
      <c r="M479" s="40">
        <v>1</v>
      </c>
      <c r="N479" s="40">
        <v>1</v>
      </c>
      <c r="O479" s="40">
        <v>1</v>
      </c>
      <c r="P479" s="40">
        <v>1</v>
      </c>
      <c r="Q479" s="40">
        <v>1</v>
      </c>
      <c r="R479" s="40">
        <v>1</v>
      </c>
      <c r="S479" s="40">
        <v>1</v>
      </c>
      <c r="T479" s="40">
        <v>1</v>
      </c>
      <c r="U479" s="40">
        <v>6</v>
      </c>
    </row>
    <row r="480" spans="1:21">
      <c r="A480" s="40">
        <v>4</v>
      </c>
      <c r="B480" s="40">
        <v>14</v>
      </c>
      <c r="C480" s="40">
        <v>7</v>
      </c>
      <c r="D480" s="40">
        <f t="shared" si="64"/>
        <v>0</v>
      </c>
      <c r="E480" s="40">
        <f t="shared" si="65"/>
        <v>0</v>
      </c>
      <c r="F480" s="40">
        <f t="shared" si="66"/>
        <v>0</v>
      </c>
      <c r="G480" s="40">
        <f t="shared" si="67"/>
        <v>0</v>
      </c>
      <c r="H480" s="40">
        <f t="shared" si="68"/>
        <v>0</v>
      </c>
      <c r="I480" s="40">
        <f t="shared" si="69"/>
        <v>0</v>
      </c>
      <c r="J480" s="40">
        <f t="shared" si="70"/>
        <v>0</v>
      </c>
      <c r="K480" s="40">
        <f t="shared" si="71"/>
        <v>0</v>
      </c>
      <c r="L480" s="40">
        <f t="shared" si="72"/>
        <v>0</v>
      </c>
      <c r="M480" s="40">
        <v>1</v>
      </c>
      <c r="N480" s="40">
        <v>1</v>
      </c>
      <c r="O480" s="40">
        <v>1</v>
      </c>
      <c r="P480" s="40">
        <v>1</v>
      </c>
      <c r="Q480" s="40">
        <v>1</v>
      </c>
      <c r="R480" s="40">
        <v>1</v>
      </c>
      <c r="S480" s="40">
        <v>1</v>
      </c>
      <c r="T480" s="40">
        <v>0.95652173913043481</v>
      </c>
      <c r="U480" s="40">
        <v>23</v>
      </c>
    </row>
    <row r="481" spans="1:21">
      <c r="A481" s="40">
        <v>4</v>
      </c>
      <c r="B481" s="40">
        <v>14</v>
      </c>
      <c r="C481" s="40">
        <v>8</v>
      </c>
      <c r="D481" s="40">
        <f t="shared" si="64"/>
        <v>0</v>
      </c>
      <c r="E481" s="40">
        <f t="shared" si="65"/>
        <v>0</v>
      </c>
      <c r="F481" s="40">
        <f t="shared" si="66"/>
        <v>0</v>
      </c>
      <c r="G481" s="40">
        <f t="shared" si="67"/>
        <v>0</v>
      </c>
      <c r="H481" s="40">
        <f t="shared" si="68"/>
        <v>0</v>
      </c>
      <c r="I481" s="40">
        <f t="shared" si="69"/>
        <v>0</v>
      </c>
      <c r="J481" s="40">
        <f t="shared" si="70"/>
        <v>0</v>
      </c>
      <c r="K481" s="40">
        <f t="shared" si="71"/>
        <v>0</v>
      </c>
      <c r="L481" s="40">
        <f t="shared" si="72"/>
        <v>0</v>
      </c>
      <c r="M481" s="40">
        <v>1</v>
      </c>
      <c r="N481" s="40">
        <v>1</v>
      </c>
      <c r="O481" s="40">
        <v>1</v>
      </c>
      <c r="P481" s="40">
        <v>1</v>
      </c>
      <c r="Q481" s="40">
        <v>1</v>
      </c>
      <c r="R481" s="40">
        <v>0.96</v>
      </c>
      <c r="S481" s="40">
        <v>0.88</v>
      </c>
      <c r="T481" s="40">
        <v>0.84</v>
      </c>
      <c r="U481" s="40">
        <v>25</v>
      </c>
    </row>
    <row r="482" spans="1:21">
      <c r="A482" s="40">
        <v>4</v>
      </c>
      <c r="B482" s="40">
        <v>14</v>
      </c>
      <c r="C482" s="40">
        <v>9</v>
      </c>
      <c r="D482" s="40">
        <f t="shared" si="64"/>
        <v>0</v>
      </c>
      <c r="E482" s="40">
        <f t="shared" si="65"/>
        <v>0</v>
      </c>
      <c r="F482" s="40">
        <f t="shared" si="66"/>
        <v>0</v>
      </c>
      <c r="G482" s="40">
        <f t="shared" si="67"/>
        <v>0</v>
      </c>
      <c r="H482" s="40">
        <f t="shared" si="68"/>
        <v>0</v>
      </c>
      <c r="I482" s="40">
        <f t="shared" si="69"/>
        <v>0</v>
      </c>
      <c r="J482" s="40">
        <f t="shared" si="70"/>
        <v>0</v>
      </c>
      <c r="K482" s="40">
        <f t="shared" si="71"/>
        <v>0</v>
      </c>
      <c r="L482" s="40">
        <f t="shared" si="72"/>
        <v>0</v>
      </c>
      <c r="M482" s="40">
        <v>1</v>
      </c>
      <c r="N482" s="40">
        <v>1</v>
      </c>
      <c r="O482" s="40">
        <v>1</v>
      </c>
      <c r="P482" s="40">
        <v>1</v>
      </c>
      <c r="Q482" s="40">
        <v>1</v>
      </c>
      <c r="R482" s="40">
        <v>1</v>
      </c>
      <c r="S482" s="40">
        <v>0.88888888888888884</v>
      </c>
      <c r="T482" s="40">
        <v>0.81481481481481477</v>
      </c>
      <c r="U482" s="40">
        <v>27</v>
      </c>
    </row>
    <row r="483" spans="1:21">
      <c r="A483" s="40">
        <v>4</v>
      </c>
      <c r="B483" s="40">
        <v>14</v>
      </c>
      <c r="C483" s="40">
        <v>10</v>
      </c>
      <c r="D483" s="40">
        <f t="shared" si="64"/>
        <v>0</v>
      </c>
      <c r="E483" s="40">
        <f t="shared" si="65"/>
        <v>0</v>
      </c>
      <c r="F483" s="40">
        <f t="shared" si="66"/>
        <v>0</v>
      </c>
      <c r="G483" s="40">
        <f t="shared" si="67"/>
        <v>0</v>
      </c>
      <c r="H483" s="40">
        <f t="shared" si="68"/>
        <v>0</v>
      </c>
      <c r="I483" s="40">
        <f t="shared" si="69"/>
        <v>0</v>
      </c>
      <c r="J483" s="40">
        <f t="shared" si="70"/>
        <v>0</v>
      </c>
      <c r="K483" s="40">
        <f t="shared" si="71"/>
        <v>0</v>
      </c>
      <c r="L483" s="40">
        <f t="shared" si="72"/>
        <v>0</v>
      </c>
      <c r="M483" s="40">
        <v>1</v>
      </c>
      <c r="N483" s="40">
        <v>1</v>
      </c>
      <c r="O483" s="40">
        <v>1</v>
      </c>
      <c r="P483" s="40">
        <v>1</v>
      </c>
      <c r="Q483" s="40">
        <v>0.95454545454545459</v>
      </c>
      <c r="R483" s="40">
        <v>0.95454545454545459</v>
      </c>
      <c r="S483" s="40">
        <v>0.86363636363636365</v>
      </c>
      <c r="T483" s="40">
        <v>0.86363636363636365</v>
      </c>
      <c r="U483" s="40">
        <v>22</v>
      </c>
    </row>
    <row r="484" spans="1:21">
      <c r="A484" s="40">
        <v>4</v>
      </c>
      <c r="B484" s="40">
        <v>14</v>
      </c>
      <c r="C484" s="40">
        <v>11</v>
      </c>
      <c r="D484" s="40">
        <f t="shared" si="64"/>
        <v>0</v>
      </c>
      <c r="E484" s="40">
        <f t="shared" si="65"/>
        <v>0</v>
      </c>
      <c r="F484" s="40">
        <f t="shared" si="66"/>
        <v>0</v>
      </c>
      <c r="G484" s="40">
        <f t="shared" si="67"/>
        <v>0</v>
      </c>
      <c r="H484" s="40">
        <f t="shared" si="68"/>
        <v>0</v>
      </c>
      <c r="I484" s="40">
        <f t="shared" si="69"/>
        <v>0</v>
      </c>
      <c r="J484" s="40">
        <f t="shared" si="70"/>
        <v>0</v>
      </c>
      <c r="K484" s="40">
        <f t="shared" si="71"/>
        <v>0</v>
      </c>
      <c r="L484" s="40">
        <f t="shared" si="72"/>
        <v>0</v>
      </c>
      <c r="M484" s="40">
        <v>1</v>
      </c>
      <c r="N484" s="40">
        <v>1</v>
      </c>
      <c r="O484" s="40">
        <v>1</v>
      </c>
      <c r="P484" s="40">
        <v>1</v>
      </c>
      <c r="Q484" s="40">
        <v>1</v>
      </c>
      <c r="R484" s="40">
        <v>1</v>
      </c>
      <c r="S484" s="40">
        <v>0.9</v>
      </c>
      <c r="T484" s="40">
        <v>0.9</v>
      </c>
      <c r="U484" s="40">
        <v>10</v>
      </c>
    </row>
    <row r="485" spans="1:21">
      <c r="A485" s="40">
        <v>4</v>
      </c>
      <c r="B485" s="40">
        <v>14</v>
      </c>
      <c r="C485" s="40">
        <v>12</v>
      </c>
      <c r="D485" s="40">
        <f t="shared" si="64"/>
        <v>0</v>
      </c>
      <c r="E485" s="40">
        <f t="shared" si="65"/>
        <v>0</v>
      </c>
      <c r="F485" s="40">
        <f t="shared" si="66"/>
        <v>0</v>
      </c>
      <c r="G485" s="40">
        <f t="shared" si="67"/>
        <v>0</v>
      </c>
      <c r="H485" s="40">
        <f t="shared" si="68"/>
        <v>0</v>
      </c>
      <c r="I485" s="40">
        <f t="shared" si="69"/>
        <v>0</v>
      </c>
      <c r="J485" s="40">
        <f t="shared" si="70"/>
        <v>0</v>
      </c>
      <c r="K485" s="40">
        <f t="shared" si="71"/>
        <v>0</v>
      </c>
      <c r="L485" s="40">
        <f t="shared" si="72"/>
        <v>0</v>
      </c>
      <c r="M485" s="40">
        <v>1</v>
      </c>
      <c r="N485" s="40">
        <v>1</v>
      </c>
      <c r="O485" s="40">
        <v>1</v>
      </c>
      <c r="P485" s="40">
        <v>1</v>
      </c>
      <c r="Q485" s="40">
        <v>1</v>
      </c>
      <c r="R485" s="40">
        <v>1</v>
      </c>
      <c r="S485" s="40">
        <v>0.94117647058823528</v>
      </c>
      <c r="T485" s="40">
        <v>0.91176470588235292</v>
      </c>
      <c r="U485" s="40">
        <v>34</v>
      </c>
    </row>
    <row r="486" spans="1:21">
      <c r="A486" s="40">
        <v>5</v>
      </c>
      <c r="B486" s="40">
        <v>1</v>
      </c>
      <c r="C486" s="40">
        <v>1</v>
      </c>
      <c r="D486" s="40">
        <f t="shared" si="64"/>
        <v>0</v>
      </c>
      <c r="E486" s="40">
        <f t="shared" si="65"/>
        <v>0</v>
      </c>
      <c r="F486" s="40">
        <f t="shared" si="66"/>
        <v>0</v>
      </c>
      <c r="G486" s="40">
        <f t="shared" si="67"/>
        <v>0</v>
      </c>
      <c r="H486" s="40">
        <f t="shared" si="68"/>
        <v>0</v>
      </c>
      <c r="I486" s="40">
        <f t="shared" si="69"/>
        <v>0</v>
      </c>
      <c r="J486" s="40">
        <f t="shared" si="70"/>
        <v>0</v>
      </c>
      <c r="K486" s="40">
        <f t="shared" si="71"/>
        <v>0</v>
      </c>
      <c r="L486" s="40">
        <f t="shared" si="72"/>
        <v>0</v>
      </c>
      <c r="M486" s="40">
        <v>0.8125</v>
      </c>
      <c r="N486" s="40">
        <v>0.125</v>
      </c>
      <c r="O486" s="40">
        <v>0</v>
      </c>
      <c r="P486" s="40">
        <v>0</v>
      </c>
      <c r="Q486" s="40">
        <v>0</v>
      </c>
      <c r="R486" s="40">
        <v>0</v>
      </c>
      <c r="S486" s="40">
        <v>0</v>
      </c>
      <c r="T486" s="40">
        <v>0</v>
      </c>
      <c r="U486" s="40">
        <v>16</v>
      </c>
    </row>
    <row r="487" spans="1:21">
      <c r="A487" s="40">
        <v>5</v>
      </c>
      <c r="B487" s="40">
        <v>1</v>
      </c>
      <c r="C487" s="40">
        <v>2</v>
      </c>
      <c r="D487" s="40">
        <f t="shared" si="64"/>
        <v>0</v>
      </c>
      <c r="E487" s="40">
        <f t="shared" si="65"/>
        <v>0</v>
      </c>
      <c r="F487" s="40">
        <f t="shared" si="66"/>
        <v>0</v>
      </c>
      <c r="G487" s="40">
        <f t="shared" si="67"/>
        <v>0</v>
      </c>
      <c r="H487" s="40">
        <f t="shared" si="68"/>
        <v>0</v>
      </c>
      <c r="I487" s="40">
        <f t="shared" si="69"/>
        <v>0</v>
      </c>
      <c r="J487" s="40">
        <f t="shared" si="70"/>
        <v>0</v>
      </c>
      <c r="K487" s="40">
        <f t="shared" si="71"/>
        <v>0</v>
      </c>
      <c r="L487" s="40">
        <f t="shared" si="72"/>
        <v>0</v>
      </c>
      <c r="M487" s="40">
        <v>0.87301587301587302</v>
      </c>
      <c r="N487" s="40">
        <v>0.20634920634920634</v>
      </c>
      <c r="O487" s="40">
        <v>6.3492063492063489E-2</v>
      </c>
      <c r="P487" s="40">
        <v>1.5873015873015872E-2</v>
      </c>
      <c r="Q487" s="40">
        <v>0</v>
      </c>
      <c r="R487" s="40">
        <v>0</v>
      </c>
      <c r="S487" s="40">
        <v>0</v>
      </c>
      <c r="T487" s="40">
        <v>0</v>
      </c>
      <c r="U487" s="40">
        <v>63</v>
      </c>
    </row>
    <row r="488" spans="1:21">
      <c r="A488" s="40">
        <v>5</v>
      </c>
      <c r="B488" s="40">
        <v>1</v>
      </c>
      <c r="C488" s="40">
        <v>3</v>
      </c>
      <c r="D488" s="40">
        <f t="shared" si="64"/>
        <v>0</v>
      </c>
      <c r="E488" s="40">
        <f t="shared" si="65"/>
        <v>0</v>
      </c>
      <c r="F488" s="40">
        <f t="shared" si="66"/>
        <v>0</v>
      </c>
      <c r="G488" s="40">
        <f t="shared" si="67"/>
        <v>0</v>
      </c>
      <c r="H488" s="40">
        <f t="shared" si="68"/>
        <v>0</v>
      </c>
      <c r="I488" s="40">
        <f t="shared" si="69"/>
        <v>0</v>
      </c>
      <c r="J488" s="40">
        <f t="shared" si="70"/>
        <v>0</v>
      </c>
      <c r="K488" s="40">
        <f t="shared" si="71"/>
        <v>0</v>
      </c>
      <c r="L488" s="40">
        <f t="shared" si="72"/>
        <v>0</v>
      </c>
      <c r="M488" s="40">
        <v>1</v>
      </c>
      <c r="N488" s="40">
        <v>0.48148148148148145</v>
      </c>
      <c r="O488" s="40">
        <v>7.407407407407407E-2</v>
      </c>
      <c r="P488" s="40">
        <v>3.7037037037037035E-2</v>
      </c>
      <c r="Q488" s="40">
        <v>3.7037037037037035E-2</v>
      </c>
      <c r="R488" s="40">
        <v>0</v>
      </c>
      <c r="S488" s="40">
        <v>0</v>
      </c>
      <c r="T488" s="40">
        <v>0</v>
      </c>
      <c r="U488" s="40">
        <v>27</v>
      </c>
    </row>
    <row r="489" spans="1:21">
      <c r="A489" s="40">
        <v>5</v>
      </c>
      <c r="B489" s="40">
        <v>1</v>
      </c>
      <c r="C489" s="40">
        <v>4</v>
      </c>
      <c r="D489" s="40">
        <f t="shared" si="64"/>
        <v>0</v>
      </c>
      <c r="E489" s="40">
        <f t="shared" si="65"/>
        <v>0</v>
      </c>
      <c r="F489" s="40">
        <f t="shared" si="66"/>
        <v>0</v>
      </c>
      <c r="G489" s="40">
        <f t="shared" si="67"/>
        <v>0</v>
      </c>
      <c r="H489" s="40">
        <f t="shared" si="68"/>
        <v>0</v>
      </c>
      <c r="I489" s="40">
        <f t="shared" si="69"/>
        <v>0</v>
      </c>
      <c r="J489" s="40">
        <f t="shared" si="70"/>
        <v>0</v>
      </c>
      <c r="K489" s="40">
        <f t="shared" si="71"/>
        <v>0</v>
      </c>
      <c r="L489" s="40">
        <f t="shared" si="72"/>
        <v>0</v>
      </c>
      <c r="M489" s="40">
        <v>1</v>
      </c>
      <c r="N489" s="40">
        <v>0.5</v>
      </c>
      <c r="O489" s="40">
        <v>0</v>
      </c>
      <c r="P489" s="40">
        <v>0</v>
      </c>
      <c r="Q489" s="40">
        <v>0</v>
      </c>
      <c r="R489" s="40">
        <v>0</v>
      </c>
      <c r="S489" s="40">
        <v>0</v>
      </c>
      <c r="T489" s="40">
        <v>0</v>
      </c>
      <c r="U489" s="40">
        <v>10</v>
      </c>
    </row>
    <row r="490" spans="1:21">
      <c r="A490" s="40">
        <v>5</v>
      </c>
      <c r="B490" s="40">
        <v>1</v>
      </c>
      <c r="C490" s="40">
        <v>5</v>
      </c>
      <c r="D490" s="40">
        <f t="shared" si="64"/>
        <v>0</v>
      </c>
      <c r="E490" s="40">
        <f t="shared" si="65"/>
        <v>0</v>
      </c>
      <c r="F490" s="40">
        <f t="shared" si="66"/>
        <v>0</v>
      </c>
      <c r="G490" s="40">
        <f t="shared" si="67"/>
        <v>0</v>
      </c>
      <c r="H490" s="40">
        <f t="shared" si="68"/>
        <v>0</v>
      </c>
      <c r="I490" s="40">
        <f t="shared" si="69"/>
        <v>0</v>
      </c>
      <c r="J490" s="40">
        <f t="shared" si="70"/>
        <v>0</v>
      </c>
      <c r="K490" s="40">
        <f t="shared" si="71"/>
        <v>0</v>
      </c>
      <c r="L490" s="40">
        <f t="shared" si="72"/>
        <v>0</v>
      </c>
      <c r="M490" s="40">
        <v>1</v>
      </c>
      <c r="N490" s="40">
        <v>0</v>
      </c>
      <c r="O490" s="40">
        <v>0</v>
      </c>
      <c r="P490" s="40">
        <v>0</v>
      </c>
      <c r="Q490" s="40">
        <v>0</v>
      </c>
      <c r="R490" s="40">
        <v>0</v>
      </c>
      <c r="S490" s="40">
        <v>0</v>
      </c>
      <c r="T490" s="40">
        <v>0</v>
      </c>
      <c r="U490" s="40">
        <v>1</v>
      </c>
    </row>
    <row r="491" spans="1:21">
      <c r="A491" s="40">
        <v>5</v>
      </c>
      <c r="B491" s="40">
        <v>2</v>
      </c>
      <c r="C491" s="40">
        <v>1</v>
      </c>
      <c r="D491" s="40">
        <f t="shared" si="64"/>
        <v>0</v>
      </c>
      <c r="E491" s="40">
        <f t="shared" si="65"/>
        <v>0</v>
      </c>
      <c r="F491" s="40">
        <f t="shared" si="66"/>
        <v>0</v>
      </c>
      <c r="G491" s="40">
        <f t="shared" si="67"/>
        <v>0</v>
      </c>
      <c r="H491" s="40">
        <f t="shared" si="68"/>
        <v>0</v>
      </c>
      <c r="I491" s="40">
        <f t="shared" si="69"/>
        <v>0</v>
      </c>
      <c r="J491" s="40">
        <f t="shared" si="70"/>
        <v>0</v>
      </c>
      <c r="K491" s="40">
        <f t="shared" si="71"/>
        <v>0</v>
      </c>
      <c r="L491" s="40">
        <f t="shared" si="72"/>
        <v>0</v>
      </c>
      <c r="M491" s="40">
        <v>1</v>
      </c>
      <c r="N491" s="40">
        <v>0.66666666666666663</v>
      </c>
      <c r="O491" s="40">
        <v>0.33333333333333331</v>
      </c>
      <c r="P491" s="40">
        <v>0.33333333333333331</v>
      </c>
      <c r="Q491" s="40">
        <v>0.33333333333333331</v>
      </c>
      <c r="R491" s="40">
        <v>0</v>
      </c>
      <c r="S491" s="40">
        <v>0</v>
      </c>
      <c r="T491" s="40">
        <v>0</v>
      </c>
      <c r="U491" s="40">
        <v>3</v>
      </c>
    </row>
    <row r="492" spans="1:21">
      <c r="A492" s="40">
        <v>5</v>
      </c>
      <c r="B492" s="40">
        <v>2</v>
      </c>
      <c r="C492" s="40">
        <v>2</v>
      </c>
      <c r="D492" s="40">
        <f t="shared" si="64"/>
        <v>0</v>
      </c>
      <c r="E492" s="40">
        <f t="shared" si="65"/>
        <v>0</v>
      </c>
      <c r="F492" s="40">
        <f t="shared" si="66"/>
        <v>0</v>
      </c>
      <c r="G492" s="40">
        <f t="shared" si="67"/>
        <v>0</v>
      </c>
      <c r="H492" s="40">
        <f t="shared" si="68"/>
        <v>0</v>
      </c>
      <c r="I492" s="40">
        <f t="shared" si="69"/>
        <v>0</v>
      </c>
      <c r="J492" s="40">
        <f t="shared" si="70"/>
        <v>0</v>
      </c>
      <c r="K492" s="40">
        <f t="shared" si="71"/>
        <v>0</v>
      </c>
      <c r="L492" s="40">
        <f t="shared" si="72"/>
        <v>0</v>
      </c>
      <c r="M492" s="40">
        <v>1</v>
      </c>
      <c r="N492" s="40">
        <v>0.59842519685039375</v>
      </c>
      <c r="O492" s="40">
        <v>0.14173228346456693</v>
      </c>
      <c r="P492" s="40">
        <v>1.5748031496062992E-2</v>
      </c>
      <c r="Q492" s="40">
        <v>0</v>
      </c>
      <c r="R492" s="40">
        <v>0</v>
      </c>
      <c r="S492" s="40">
        <v>0</v>
      </c>
      <c r="T492" s="40">
        <v>0</v>
      </c>
      <c r="U492" s="40">
        <v>127</v>
      </c>
    </row>
    <row r="493" spans="1:21">
      <c r="A493" s="40">
        <v>5</v>
      </c>
      <c r="B493" s="40">
        <v>2</v>
      </c>
      <c r="C493" s="40">
        <v>3</v>
      </c>
      <c r="D493" s="40">
        <f t="shared" si="64"/>
        <v>0</v>
      </c>
      <c r="E493" s="40">
        <f t="shared" si="65"/>
        <v>0</v>
      </c>
      <c r="F493" s="40">
        <f t="shared" si="66"/>
        <v>0</v>
      </c>
      <c r="G493" s="40">
        <f t="shared" si="67"/>
        <v>0</v>
      </c>
      <c r="H493" s="40">
        <f t="shared" si="68"/>
        <v>0</v>
      </c>
      <c r="I493" s="40">
        <f t="shared" si="69"/>
        <v>0</v>
      </c>
      <c r="J493" s="40">
        <f t="shared" si="70"/>
        <v>0</v>
      </c>
      <c r="K493" s="40">
        <f t="shared" si="71"/>
        <v>0</v>
      </c>
      <c r="L493" s="40">
        <f t="shared" si="72"/>
        <v>0</v>
      </c>
      <c r="M493" s="40">
        <v>1</v>
      </c>
      <c r="N493" s="40">
        <v>0.68493150684931503</v>
      </c>
      <c r="O493" s="40">
        <v>0.23972602739726026</v>
      </c>
      <c r="P493" s="40">
        <v>7.5342465753424653E-2</v>
      </c>
      <c r="Q493" s="40">
        <v>2.7397260273972601E-2</v>
      </c>
      <c r="R493" s="40">
        <v>1.3698630136986301E-2</v>
      </c>
      <c r="S493" s="40">
        <v>6.8493150684931503E-3</v>
      </c>
      <c r="T493" s="40">
        <v>6.8493150684931503E-3</v>
      </c>
      <c r="U493" s="40">
        <v>146</v>
      </c>
    </row>
    <row r="494" spans="1:21">
      <c r="A494" s="40">
        <v>5</v>
      </c>
      <c r="B494" s="40">
        <v>2</v>
      </c>
      <c r="C494" s="40">
        <v>4</v>
      </c>
      <c r="D494" s="40">
        <f t="shared" si="64"/>
        <v>0</v>
      </c>
      <c r="E494" s="40">
        <f t="shared" si="65"/>
        <v>0</v>
      </c>
      <c r="F494" s="40">
        <f t="shared" si="66"/>
        <v>0</v>
      </c>
      <c r="G494" s="40">
        <f t="shared" si="67"/>
        <v>0</v>
      </c>
      <c r="H494" s="40">
        <f t="shared" si="68"/>
        <v>0</v>
      </c>
      <c r="I494" s="40">
        <f t="shared" si="69"/>
        <v>0</v>
      </c>
      <c r="J494" s="40">
        <f t="shared" si="70"/>
        <v>0</v>
      </c>
      <c r="K494" s="40">
        <f t="shared" si="71"/>
        <v>0</v>
      </c>
      <c r="L494" s="40">
        <f t="shared" si="72"/>
        <v>0</v>
      </c>
      <c r="M494" s="40">
        <v>1</v>
      </c>
      <c r="N494" s="40">
        <v>0.70454545454545459</v>
      </c>
      <c r="O494" s="40">
        <v>0.28409090909090912</v>
      </c>
      <c r="P494" s="40">
        <v>0.10227272727272728</v>
      </c>
      <c r="Q494" s="40">
        <v>3.4090909090909088E-2</v>
      </c>
      <c r="R494" s="40">
        <v>1.1363636363636364E-2</v>
      </c>
      <c r="S494" s="40">
        <v>1.1363636363636364E-2</v>
      </c>
      <c r="T494" s="40">
        <v>0</v>
      </c>
      <c r="U494" s="40">
        <v>88</v>
      </c>
    </row>
    <row r="495" spans="1:21">
      <c r="A495" s="40">
        <v>5</v>
      </c>
      <c r="B495" s="40">
        <v>2</v>
      </c>
      <c r="C495" s="40">
        <v>5</v>
      </c>
      <c r="D495" s="40">
        <f t="shared" si="64"/>
        <v>0</v>
      </c>
      <c r="E495" s="40">
        <f t="shared" si="65"/>
        <v>0</v>
      </c>
      <c r="F495" s="40">
        <f t="shared" si="66"/>
        <v>0</v>
      </c>
      <c r="G495" s="40">
        <f t="shared" si="67"/>
        <v>0</v>
      </c>
      <c r="H495" s="40">
        <f t="shared" si="68"/>
        <v>0</v>
      </c>
      <c r="I495" s="40">
        <f t="shared" si="69"/>
        <v>0</v>
      </c>
      <c r="J495" s="40">
        <f t="shared" si="70"/>
        <v>0</v>
      </c>
      <c r="K495" s="40">
        <f t="shared" si="71"/>
        <v>0</v>
      </c>
      <c r="L495" s="40">
        <f t="shared" si="72"/>
        <v>0</v>
      </c>
      <c r="M495" s="40">
        <v>1</v>
      </c>
      <c r="N495" s="40">
        <v>0.8</v>
      </c>
      <c r="O495" s="40">
        <v>0.7</v>
      </c>
      <c r="P495" s="40">
        <v>0.3</v>
      </c>
      <c r="Q495" s="40">
        <v>0.1</v>
      </c>
      <c r="R495" s="40">
        <v>0.1</v>
      </c>
      <c r="S495" s="40">
        <v>0.1</v>
      </c>
      <c r="T495" s="40">
        <v>0.1</v>
      </c>
      <c r="U495" s="40">
        <v>10</v>
      </c>
    </row>
    <row r="496" spans="1:21">
      <c r="A496" s="40">
        <v>5</v>
      </c>
      <c r="B496" s="40">
        <v>2</v>
      </c>
      <c r="C496" s="40">
        <v>6</v>
      </c>
      <c r="D496" s="40">
        <f t="shared" si="64"/>
        <v>0</v>
      </c>
      <c r="E496" s="40">
        <f t="shared" si="65"/>
        <v>0</v>
      </c>
      <c r="F496" s="40">
        <f t="shared" si="66"/>
        <v>0</v>
      </c>
      <c r="G496" s="40">
        <f t="shared" si="67"/>
        <v>0</v>
      </c>
      <c r="H496" s="40">
        <f t="shared" si="68"/>
        <v>0</v>
      </c>
      <c r="I496" s="40">
        <f t="shared" si="69"/>
        <v>0</v>
      </c>
      <c r="J496" s="40">
        <f t="shared" si="70"/>
        <v>0</v>
      </c>
      <c r="K496" s="40">
        <f t="shared" si="71"/>
        <v>0</v>
      </c>
      <c r="L496" s="40">
        <f t="shared" si="72"/>
        <v>0</v>
      </c>
      <c r="M496" s="40">
        <v>1</v>
      </c>
      <c r="N496" s="40">
        <v>1</v>
      </c>
      <c r="O496" s="40">
        <v>0</v>
      </c>
      <c r="P496" s="40">
        <v>0</v>
      </c>
      <c r="Q496" s="40">
        <v>0</v>
      </c>
      <c r="R496" s="40">
        <v>0</v>
      </c>
      <c r="S496" s="40">
        <v>0</v>
      </c>
      <c r="T496" s="40">
        <v>0</v>
      </c>
      <c r="U496" s="40">
        <v>1</v>
      </c>
    </row>
    <row r="497" spans="1:21">
      <c r="A497" s="40">
        <v>5</v>
      </c>
      <c r="B497" s="40">
        <v>2</v>
      </c>
      <c r="C497" s="40">
        <v>7</v>
      </c>
      <c r="D497" s="40">
        <f t="shared" si="64"/>
        <v>0</v>
      </c>
      <c r="E497" s="40">
        <f t="shared" si="65"/>
        <v>0</v>
      </c>
      <c r="F497" s="40">
        <f t="shared" si="66"/>
        <v>0</v>
      </c>
      <c r="G497" s="40">
        <f t="shared" si="67"/>
        <v>0</v>
      </c>
      <c r="H497" s="40">
        <f t="shared" si="68"/>
        <v>0</v>
      </c>
      <c r="I497" s="40">
        <f t="shared" si="69"/>
        <v>0</v>
      </c>
      <c r="J497" s="40">
        <f t="shared" si="70"/>
        <v>0</v>
      </c>
      <c r="K497" s="40">
        <f t="shared" si="71"/>
        <v>0</v>
      </c>
      <c r="L497" s="40">
        <f t="shared" si="72"/>
        <v>0</v>
      </c>
      <c r="M497" s="40">
        <v>1</v>
      </c>
      <c r="N497" s="40">
        <v>1</v>
      </c>
      <c r="O497" s="40">
        <v>1</v>
      </c>
      <c r="P497" s="40">
        <v>0</v>
      </c>
      <c r="Q497" s="40">
        <v>0</v>
      </c>
      <c r="R497" s="40">
        <v>0</v>
      </c>
      <c r="S497" s="40">
        <v>0</v>
      </c>
      <c r="T497" s="40">
        <v>0</v>
      </c>
      <c r="U497" s="40">
        <v>1</v>
      </c>
    </row>
    <row r="498" spans="1:21">
      <c r="A498" s="40">
        <v>5</v>
      </c>
      <c r="B498" s="40">
        <v>3</v>
      </c>
      <c r="C498" s="40">
        <v>1</v>
      </c>
      <c r="D498" s="40">
        <f t="shared" si="64"/>
        <v>0</v>
      </c>
      <c r="E498" s="40">
        <f t="shared" si="65"/>
        <v>0</v>
      </c>
      <c r="F498" s="40">
        <f t="shared" si="66"/>
        <v>0</v>
      </c>
      <c r="G498" s="40">
        <f t="shared" si="67"/>
        <v>0</v>
      </c>
      <c r="H498" s="40">
        <f t="shared" si="68"/>
        <v>0</v>
      </c>
      <c r="I498" s="40">
        <f t="shared" si="69"/>
        <v>0</v>
      </c>
      <c r="J498" s="40">
        <f t="shared" si="70"/>
        <v>0</v>
      </c>
      <c r="K498" s="40">
        <f t="shared" si="71"/>
        <v>0</v>
      </c>
      <c r="L498" s="40">
        <f t="shared" si="72"/>
        <v>0</v>
      </c>
      <c r="M498" s="40">
        <v>1</v>
      </c>
      <c r="N498" s="40">
        <v>1</v>
      </c>
      <c r="O498" s="40">
        <v>0</v>
      </c>
      <c r="P498" s="40">
        <v>0</v>
      </c>
      <c r="Q498" s="40">
        <v>0</v>
      </c>
      <c r="R498" s="40">
        <v>0</v>
      </c>
      <c r="S498" s="40">
        <v>0</v>
      </c>
      <c r="T498" s="40">
        <v>0</v>
      </c>
      <c r="U498" s="40">
        <v>1</v>
      </c>
    </row>
    <row r="499" spans="1:21">
      <c r="A499" s="40">
        <v>5</v>
      </c>
      <c r="B499" s="40">
        <v>3</v>
      </c>
      <c r="C499" s="40">
        <v>2</v>
      </c>
      <c r="D499" s="40">
        <f t="shared" si="64"/>
        <v>0</v>
      </c>
      <c r="E499" s="40">
        <f t="shared" si="65"/>
        <v>0</v>
      </c>
      <c r="F499" s="40">
        <f t="shared" si="66"/>
        <v>0</v>
      </c>
      <c r="G499" s="40">
        <f t="shared" si="67"/>
        <v>0</v>
      </c>
      <c r="H499" s="40">
        <f t="shared" si="68"/>
        <v>0</v>
      </c>
      <c r="I499" s="40">
        <f t="shared" si="69"/>
        <v>0</v>
      </c>
      <c r="J499" s="40">
        <f t="shared" si="70"/>
        <v>0</v>
      </c>
      <c r="K499" s="40">
        <f t="shared" si="71"/>
        <v>0</v>
      </c>
      <c r="L499" s="40">
        <f t="shared" si="72"/>
        <v>0</v>
      </c>
      <c r="M499" s="40">
        <v>1</v>
      </c>
      <c r="N499" s="40">
        <v>0.86363636363636365</v>
      </c>
      <c r="O499" s="40">
        <v>0.15909090909090909</v>
      </c>
      <c r="P499" s="40">
        <v>3.4090909090909088E-2</v>
      </c>
      <c r="Q499" s="40">
        <v>0</v>
      </c>
      <c r="R499" s="40">
        <v>0</v>
      </c>
      <c r="S499" s="40">
        <v>0</v>
      </c>
      <c r="T499" s="40">
        <v>0</v>
      </c>
      <c r="U499" s="40">
        <v>88</v>
      </c>
    </row>
    <row r="500" spans="1:21">
      <c r="A500" s="40">
        <v>5</v>
      </c>
      <c r="B500" s="40">
        <v>3</v>
      </c>
      <c r="C500" s="40">
        <v>3</v>
      </c>
      <c r="D500" s="40">
        <f t="shared" si="64"/>
        <v>0</v>
      </c>
      <c r="E500" s="40">
        <f t="shared" si="65"/>
        <v>0</v>
      </c>
      <c r="F500" s="40">
        <f t="shared" si="66"/>
        <v>0</v>
      </c>
      <c r="G500" s="40">
        <f t="shared" si="67"/>
        <v>0</v>
      </c>
      <c r="H500" s="40">
        <f t="shared" si="68"/>
        <v>0</v>
      </c>
      <c r="I500" s="40">
        <f t="shared" si="69"/>
        <v>0</v>
      </c>
      <c r="J500" s="40">
        <f t="shared" si="70"/>
        <v>0</v>
      </c>
      <c r="K500" s="40">
        <f t="shared" si="71"/>
        <v>0</v>
      </c>
      <c r="L500" s="40">
        <f t="shared" si="72"/>
        <v>0</v>
      </c>
      <c r="M500" s="40">
        <v>1</v>
      </c>
      <c r="N500" s="40">
        <v>0.95024875621890548</v>
      </c>
      <c r="O500" s="40">
        <v>0.38308457711442784</v>
      </c>
      <c r="P500" s="40">
        <v>7.4626865671641784E-2</v>
      </c>
      <c r="Q500" s="40">
        <v>9.9502487562189053E-3</v>
      </c>
      <c r="R500" s="40">
        <v>4.9751243781094526E-3</v>
      </c>
      <c r="S500" s="40">
        <v>0</v>
      </c>
      <c r="T500" s="40">
        <v>0</v>
      </c>
      <c r="U500" s="40">
        <v>201</v>
      </c>
    </row>
    <row r="501" spans="1:21">
      <c r="A501" s="40">
        <v>5</v>
      </c>
      <c r="B501" s="40">
        <v>3</v>
      </c>
      <c r="C501" s="40">
        <v>4</v>
      </c>
      <c r="D501" s="40">
        <f t="shared" si="64"/>
        <v>0</v>
      </c>
      <c r="E501" s="40">
        <f t="shared" si="65"/>
        <v>0</v>
      </c>
      <c r="F501" s="40">
        <f t="shared" si="66"/>
        <v>0</v>
      </c>
      <c r="G501" s="40">
        <f t="shared" si="67"/>
        <v>0</v>
      </c>
      <c r="H501" s="40">
        <f t="shared" si="68"/>
        <v>0</v>
      </c>
      <c r="I501" s="40">
        <f t="shared" si="69"/>
        <v>0</v>
      </c>
      <c r="J501" s="40">
        <f t="shared" si="70"/>
        <v>0</v>
      </c>
      <c r="K501" s="40">
        <f t="shared" si="71"/>
        <v>0</v>
      </c>
      <c r="L501" s="40">
        <f t="shared" si="72"/>
        <v>0</v>
      </c>
      <c r="M501" s="40">
        <v>0.99532710280373837</v>
      </c>
      <c r="N501" s="40">
        <v>0.92056074766355145</v>
      </c>
      <c r="O501" s="40">
        <v>0.49065420560747663</v>
      </c>
      <c r="P501" s="40">
        <v>0.17289719626168223</v>
      </c>
      <c r="Q501" s="40">
        <v>5.1401869158878503E-2</v>
      </c>
      <c r="R501" s="40">
        <v>1.4018691588785047E-2</v>
      </c>
      <c r="S501" s="40">
        <v>0</v>
      </c>
      <c r="T501" s="40">
        <v>0</v>
      </c>
      <c r="U501" s="40">
        <v>214</v>
      </c>
    </row>
    <row r="502" spans="1:21">
      <c r="A502" s="40">
        <v>5</v>
      </c>
      <c r="B502" s="40">
        <v>3</v>
      </c>
      <c r="C502" s="40">
        <v>5</v>
      </c>
      <c r="D502" s="40">
        <f t="shared" si="64"/>
        <v>0</v>
      </c>
      <c r="E502" s="40">
        <f t="shared" si="65"/>
        <v>0</v>
      </c>
      <c r="F502" s="40">
        <f t="shared" si="66"/>
        <v>0</v>
      </c>
      <c r="G502" s="40">
        <f t="shared" si="67"/>
        <v>0</v>
      </c>
      <c r="H502" s="40">
        <f t="shared" si="68"/>
        <v>0</v>
      </c>
      <c r="I502" s="40">
        <f t="shared" si="69"/>
        <v>0</v>
      </c>
      <c r="J502" s="40">
        <f t="shared" si="70"/>
        <v>0</v>
      </c>
      <c r="K502" s="40">
        <f t="shared" si="71"/>
        <v>0</v>
      </c>
      <c r="L502" s="40">
        <f t="shared" si="72"/>
        <v>0</v>
      </c>
      <c r="M502" s="40">
        <v>1</v>
      </c>
      <c r="N502" s="40">
        <v>0.96842105263157896</v>
      </c>
      <c r="O502" s="40">
        <v>0.61052631578947369</v>
      </c>
      <c r="P502" s="40">
        <v>0.22105263157894736</v>
      </c>
      <c r="Q502" s="40">
        <v>0.12631578947368421</v>
      </c>
      <c r="R502" s="40">
        <v>5.2631578947368418E-2</v>
      </c>
      <c r="S502" s="40">
        <v>3.1578947368421054E-2</v>
      </c>
      <c r="T502" s="40">
        <v>3.1578947368421054E-2</v>
      </c>
      <c r="U502" s="40">
        <v>95</v>
      </c>
    </row>
    <row r="503" spans="1:21">
      <c r="A503" s="40">
        <v>5</v>
      </c>
      <c r="B503" s="40">
        <v>3</v>
      </c>
      <c r="C503" s="40">
        <v>6</v>
      </c>
      <c r="D503" s="40">
        <f t="shared" si="64"/>
        <v>0</v>
      </c>
      <c r="E503" s="40">
        <f t="shared" si="65"/>
        <v>0</v>
      </c>
      <c r="F503" s="40">
        <f t="shared" si="66"/>
        <v>0</v>
      </c>
      <c r="G503" s="40">
        <f t="shared" si="67"/>
        <v>0</v>
      </c>
      <c r="H503" s="40">
        <f t="shared" si="68"/>
        <v>0</v>
      </c>
      <c r="I503" s="40">
        <f t="shared" si="69"/>
        <v>0</v>
      </c>
      <c r="J503" s="40">
        <f t="shared" si="70"/>
        <v>0</v>
      </c>
      <c r="K503" s="40">
        <f t="shared" si="71"/>
        <v>0</v>
      </c>
      <c r="L503" s="40">
        <f t="shared" si="72"/>
        <v>0</v>
      </c>
      <c r="M503" s="40">
        <v>1</v>
      </c>
      <c r="N503" s="40">
        <v>0.95652173913043481</v>
      </c>
      <c r="O503" s="40">
        <v>0.73913043478260865</v>
      </c>
      <c r="P503" s="40">
        <v>0.2608695652173913</v>
      </c>
      <c r="Q503" s="40">
        <v>0.17391304347826086</v>
      </c>
      <c r="R503" s="40">
        <v>8.6956521739130432E-2</v>
      </c>
      <c r="S503" s="40">
        <v>0</v>
      </c>
      <c r="T503" s="40">
        <v>0</v>
      </c>
      <c r="U503" s="40">
        <v>23</v>
      </c>
    </row>
    <row r="504" spans="1:21">
      <c r="A504" s="40">
        <v>5</v>
      </c>
      <c r="B504" s="40">
        <v>3</v>
      </c>
      <c r="C504" s="40">
        <v>7</v>
      </c>
      <c r="D504" s="40">
        <f t="shared" si="64"/>
        <v>0</v>
      </c>
      <c r="E504" s="40">
        <f t="shared" si="65"/>
        <v>0</v>
      </c>
      <c r="F504" s="40">
        <f t="shared" si="66"/>
        <v>0</v>
      </c>
      <c r="G504" s="40">
        <f t="shared" si="67"/>
        <v>0</v>
      </c>
      <c r="H504" s="40">
        <f t="shared" si="68"/>
        <v>0</v>
      </c>
      <c r="I504" s="40">
        <f t="shared" si="69"/>
        <v>0</v>
      </c>
      <c r="J504" s="40">
        <f t="shared" si="70"/>
        <v>0</v>
      </c>
      <c r="K504" s="40">
        <f t="shared" si="71"/>
        <v>0</v>
      </c>
      <c r="L504" s="40">
        <f t="shared" si="72"/>
        <v>0</v>
      </c>
      <c r="M504" s="40">
        <v>1</v>
      </c>
      <c r="N504" s="40">
        <v>0.75</v>
      </c>
      <c r="O504" s="40">
        <v>0.75</v>
      </c>
      <c r="P504" s="40">
        <v>0.75</v>
      </c>
      <c r="Q504" s="40">
        <v>0.25</v>
      </c>
      <c r="R504" s="40">
        <v>0</v>
      </c>
      <c r="S504" s="40">
        <v>0</v>
      </c>
      <c r="T504" s="40">
        <v>0</v>
      </c>
      <c r="U504" s="40">
        <v>4</v>
      </c>
    </row>
    <row r="505" spans="1:21">
      <c r="A505" s="40">
        <v>5</v>
      </c>
      <c r="B505" s="40">
        <v>3</v>
      </c>
      <c r="C505" s="40">
        <v>8</v>
      </c>
      <c r="D505" s="40">
        <f t="shared" si="64"/>
        <v>0</v>
      </c>
      <c r="E505" s="40">
        <f t="shared" si="65"/>
        <v>0</v>
      </c>
      <c r="F505" s="40">
        <f t="shared" si="66"/>
        <v>0</v>
      </c>
      <c r="G505" s="40">
        <f t="shared" si="67"/>
        <v>0</v>
      </c>
      <c r="H505" s="40">
        <f t="shared" si="68"/>
        <v>0</v>
      </c>
      <c r="I505" s="40">
        <f t="shared" si="69"/>
        <v>0</v>
      </c>
      <c r="J505" s="40">
        <f t="shared" si="70"/>
        <v>0</v>
      </c>
      <c r="K505" s="40">
        <f t="shared" si="71"/>
        <v>0</v>
      </c>
      <c r="L505" s="40">
        <f t="shared" si="72"/>
        <v>0</v>
      </c>
      <c r="M505" s="40">
        <v>1</v>
      </c>
      <c r="N505" s="40">
        <v>1</v>
      </c>
      <c r="O505" s="40">
        <v>1</v>
      </c>
      <c r="P505" s="40">
        <v>0</v>
      </c>
      <c r="Q505" s="40">
        <v>0</v>
      </c>
      <c r="R505" s="40">
        <v>0</v>
      </c>
      <c r="S505" s="40">
        <v>0</v>
      </c>
      <c r="T505" s="40">
        <v>0</v>
      </c>
      <c r="U505" s="40">
        <v>1</v>
      </c>
    </row>
    <row r="506" spans="1:21">
      <c r="A506" s="40">
        <v>5</v>
      </c>
      <c r="B506" s="40">
        <v>4</v>
      </c>
      <c r="C506" s="40">
        <v>2</v>
      </c>
      <c r="D506" s="40">
        <f t="shared" si="64"/>
        <v>0</v>
      </c>
      <c r="E506" s="40">
        <f t="shared" si="65"/>
        <v>0</v>
      </c>
      <c r="F506" s="40">
        <f t="shared" si="66"/>
        <v>0</v>
      </c>
      <c r="G506" s="40">
        <f t="shared" si="67"/>
        <v>0</v>
      </c>
      <c r="H506" s="40">
        <f t="shared" si="68"/>
        <v>0</v>
      </c>
      <c r="I506" s="40">
        <f t="shared" si="69"/>
        <v>0</v>
      </c>
      <c r="J506" s="40">
        <f t="shared" si="70"/>
        <v>0</v>
      </c>
      <c r="K506" s="40">
        <f t="shared" si="71"/>
        <v>0</v>
      </c>
      <c r="L506" s="40">
        <f t="shared" si="72"/>
        <v>0</v>
      </c>
      <c r="M506" s="40">
        <v>1</v>
      </c>
      <c r="N506" s="40">
        <v>1</v>
      </c>
      <c r="O506" s="40">
        <v>0.5</v>
      </c>
      <c r="P506" s="40">
        <v>0.1</v>
      </c>
      <c r="Q506" s="40">
        <v>0</v>
      </c>
      <c r="R506" s="40">
        <v>0</v>
      </c>
      <c r="S506" s="40">
        <v>0</v>
      </c>
      <c r="T506" s="40">
        <v>0</v>
      </c>
      <c r="U506" s="40">
        <v>30</v>
      </c>
    </row>
    <row r="507" spans="1:21">
      <c r="A507" s="40">
        <v>5</v>
      </c>
      <c r="B507" s="40">
        <v>4</v>
      </c>
      <c r="C507" s="40">
        <v>3</v>
      </c>
      <c r="D507" s="40">
        <f t="shared" si="64"/>
        <v>0</v>
      </c>
      <c r="E507" s="40">
        <f t="shared" si="65"/>
        <v>0</v>
      </c>
      <c r="F507" s="40">
        <f t="shared" si="66"/>
        <v>0</v>
      </c>
      <c r="G507" s="40">
        <f t="shared" si="67"/>
        <v>0</v>
      </c>
      <c r="H507" s="40">
        <f t="shared" si="68"/>
        <v>0</v>
      </c>
      <c r="I507" s="40">
        <f t="shared" si="69"/>
        <v>0</v>
      </c>
      <c r="J507" s="40">
        <f t="shared" si="70"/>
        <v>0</v>
      </c>
      <c r="K507" s="40">
        <f t="shared" si="71"/>
        <v>0</v>
      </c>
      <c r="L507" s="40">
        <f t="shared" si="72"/>
        <v>0</v>
      </c>
      <c r="M507" s="40">
        <v>1</v>
      </c>
      <c r="N507" s="40">
        <v>1</v>
      </c>
      <c r="O507" s="40">
        <v>0.71232876712328763</v>
      </c>
      <c r="P507" s="40">
        <v>0.19863013698630136</v>
      </c>
      <c r="Q507" s="40">
        <v>7.5342465753424653E-2</v>
      </c>
      <c r="R507" s="40">
        <v>3.4246575342465752E-2</v>
      </c>
      <c r="S507" s="40">
        <v>1.3698630136986301E-2</v>
      </c>
      <c r="T507" s="40">
        <v>6.8493150684931503E-3</v>
      </c>
      <c r="U507" s="40">
        <v>146</v>
      </c>
    </row>
    <row r="508" spans="1:21">
      <c r="A508" s="40">
        <v>5</v>
      </c>
      <c r="B508" s="40">
        <v>4</v>
      </c>
      <c r="C508" s="40">
        <v>4</v>
      </c>
      <c r="D508" s="40">
        <f t="shared" si="64"/>
        <v>0</v>
      </c>
      <c r="E508" s="40">
        <f t="shared" si="65"/>
        <v>0</v>
      </c>
      <c r="F508" s="40">
        <f t="shared" si="66"/>
        <v>0</v>
      </c>
      <c r="G508" s="40">
        <f t="shared" si="67"/>
        <v>0</v>
      </c>
      <c r="H508" s="40">
        <f t="shared" si="68"/>
        <v>0</v>
      </c>
      <c r="I508" s="40">
        <f t="shared" si="69"/>
        <v>0</v>
      </c>
      <c r="J508" s="40">
        <f t="shared" si="70"/>
        <v>0</v>
      </c>
      <c r="K508" s="40">
        <f t="shared" si="71"/>
        <v>0</v>
      </c>
      <c r="L508" s="40">
        <f t="shared" si="72"/>
        <v>0</v>
      </c>
      <c r="M508" s="40">
        <v>1</v>
      </c>
      <c r="N508" s="40">
        <v>1</v>
      </c>
      <c r="O508" s="40">
        <v>0.79725085910652926</v>
      </c>
      <c r="P508" s="40">
        <v>0.28522336769759449</v>
      </c>
      <c r="Q508" s="40">
        <v>8.5910652920962199E-2</v>
      </c>
      <c r="R508" s="40">
        <v>3.4364261168384883E-2</v>
      </c>
      <c r="S508" s="40">
        <v>1.0309278350515464E-2</v>
      </c>
      <c r="T508" s="40">
        <v>6.8728522336769758E-3</v>
      </c>
      <c r="U508" s="40">
        <v>291</v>
      </c>
    </row>
    <row r="509" spans="1:21">
      <c r="A509" s="40">
        <v>5</v>
      </c>
      <c r="B509" s="40">
        <v>4</v>
      </c>
      <c r="C509" s="40">
        <v>5</v>
      </c>
      <c r="D509" s="40">
        <f t="shared" si="64"/>
        <v>0</v>
      </c>
      <c r="E509" s="40">
        <f t="shared" si="65"/>
        <v>0</v>
      </c>
      <c r="F509" s="40">
        <f t="shared" si="66"/>
        <v>0</v>
      </c>
      <c r="G509" s="40">
        <f t="shared" si="67"/>
        <v>0</v>
      </c>
      <c r="H509" s="40">
        <f t="shared" si="68"/>
        <v>0</v>
      </c>
      <c r="I509" s="40">
        <f t="shared" si="69"/>
        <v>0</v>
      </c>
      <c r="J509" s="40">
        <f t="shared" si="70"/>
        <v>0</v>
      </c>
      <c r="K509" s="40">
        <f t="shared" si="71"/>
        <v>0</v>
      </c>
      <c r="L509" s="40">
        <f t="shared" si="72"/>
        <v>0</v>
      </c>
      <c r="M509" s="40">
        <v>1</v>
      </c>
      <c r="N509" s="40">
        <v>0.99425287356321834</v>
      </c>
      <c r="O509" s="40">
        <v>0.81609195402298851</v>
      </c>
      <c r="P509" s="40">
        <v>0.35632183908045978</v>
      </c>
      <c r="Q509" s="40">
        <v>0.14942528735632185</v>
      </c>
      <c r="R509" s="40">
        <v>4.0229885057471264E-2</v>
      </c>
      <c r="S509" s="40">
        <v>2.2988505747126436E-2</v>
      </c>
      <c r="T509" s="40">
        <v>1.7241379310344827E-2</v>
      </c>
      <c r="U509" s="40">
        <v>174</v>
      </c>
    </row>
    <row r="510" spans="1:21">
      <c r="A510" s="40">
        <v>5</v>
      </c>
      <c r="B510" s="40">
        <v>4</v>
      </c>
      <c r="C510" s="40">
        <v>6</v>
      </c>
      <c r="D510" s="40">
        <f t="shared" si="64"/>
        <v>0</v>
      </c>
      <c r="E510" s="40">
        <f t="shared" si="65"/>
        <v>0</v>
      </c>
      <c r="F510" s="40">
        <f t="shared" si="66"/>
        <v>0</v>
      </c>
      <c r="G510" s="40">
        <f t="shared" si="67"/>
        <v>0</v>
      </c>
      <c r="H510" s="40">
        <f t="shared" si="68"/>
        <v>0</v>
      </c>
      <c r="I510" s="40">
        <f t="shared" si="69"/>
        <v>0</v>
      </c>
      <c r="J510" s="40">
        <f t="shared" si="70"/>
        <v>0</v>
      </c>
      <c r="K510" s="40">
        <f t="shared" si="71"/>
        <v>0</v>
      </c>
      <c r="L510" s="40">
        <f t="shared" si="72"/>
        <v>0</v>
      </c>
      <c r="M510" s="40">
        <v>1</v>
      </c>
      <c r="N510" s="40">
        <v>1</v>
      </c>
      <c r="O510" s="40">
        <v>0.82978723404255317</v>
      </c>
      <c r="P510" s="40">
        <v>0.5957446808510638</v>
      </c>
      <c r="Q510" s="40">
        <v>0.27659574468085107</v>
      </c>
      <c r="R510" s="40">
        <v>0.1702127659574468</v>
      </c>
      <c r="S510" s="40">
        <v>4.2553191489361701E-2</v>
      </c>
      <c r="T510" s="40">
        <v>4.2553191489361701E-2</v>
      </c>
      <c r="U510" s="40">
        <v>47</v>
      </c>
    </row>
    <row r="511" spans="1:21">
      <c r="A511" s="40">
        <v>5</v>
      </c>
      <c r="B511" s="40">
        <v>4</v>
      </c>
      <c r="C511" s="40">
        <v>7</v>
      </c>
      <c r="D511" s="40">
        <f t="shared" si="64"/>
        <v>0</v>
      </c>
      <c r="E511" s="40">
        <f t="shared" si="65"/>
        <v>0</v>
      </c>
      <c r="F511" s="40">
        <f t="shared" si="66"/>
        <v>0</v>
      </c>
      <c r="G511" s="40">
        <f t="shared" si="67"/>
        <v>0</v>
      </c>
      <c r="H511" s="40">
        <f t="shared" si="68"/>
        <v>0</v>
      </c>
      <c r="I511" s="40">
        <f t="shared" si="69"/>
        <v>0</v>
      </c>
      <c r="J511" s="40">
        <f t="shared" si="70"/>
        <v>0</v>
      </c>
      <c r="K511" s="40">
        <f t="shared" si="71"/>
        <v>0</v>
      </c>
      <c r="L511" s="40">
        <f t="shared" si="72"/>
        <v>0</v>
      </c>
      <c r="M511" s="40">
        <v>1</v>
      </c>
      <c r="N511" s="40">
        <v>1</v>
      </c>
      <c r="O511" s="40">
        <v>0.78947368421052633</v>
      </c>
      <c r="P511" s="40">
        <v>0.47368421052631576</v>
      </c>
      <c r="Q511" s="40">
        <v>0.26315789473684209</v>
      </c>
      <c r="R511" s="40">
        <v>0.21052631578947367</v>
      </c>
      <c r="S511" s="40">
        <v>5.2631578947368418E-2</v>
      </c>
      <c r="T511" s="40">
        <v>5.2631578947368418E-2</v>
      </c>
      <c r="U511" s="40">
        <v>19</v>
      </c>
    </row>
    <row r="512" spans="1:21">
      <c r="A512" s="40">
        <v>5</v>
      </c>
      <c r="B512" s="40">
        <v>4</v>
      </c>
      <c r="C512" s="40">
        <v>8</v>
      </c>
      <c r="D512" s="40">
        <f t="shared" si="64"/>
        <v>0</v>
      </c>
      <c r="E512" s="40">
        <f t="shared" si="65"/>
        <v>0</v>
      </c>
      <c r="F512" s="40">
        <f t="shared" si="66"/>
        <v>0</v>
      </c>
      <c r="G512" s="40">
        <f t="shared" si="67"/>
        <v>0</v>
      </c>
      <c r="H512" s="40">
        <f t="shared" si="68"/>
        <v>0</v>
      </c>
      <c r="I512" s="40">
        <f t="shared" si="69"/>
        <v>0</v>
      </c>
      <c r="J512" s="40">
        <f t="shared" si="70"/>
        <v>0</v>
      </c>
      <c r="K512" s="40">
        <f t="shared" si="71"/>
        <v>0</v>
      </c>
      <c r="L512" s="40">
        <f t="shared" si="72"/>
        <v>0</v>
      </c>
      <c r="M512" s="40">
        <v>1</v>
      </c>
      <c r="N512" s="40">
        <v>1</v>
      </c>
      <c r="O512" s="40">
        <v>0.66666666666666663</v>
      </c>
      <c r="P512" s="40">
        <v>0.5</v>
      </c>
      <c r="Q512" s="40">
        <v>0.33333333333333331</v>
      </c>
      <c r="R512" s="40">
        <v>0.33333333333333331</v>
      </c>
      <c r="S512" s="40">
        <v>0</v>
      </c>
      <c r="T512" s="40">
        <v>0</v>
      </c>
      <c r="U512" s="40">
        <v>6</v>
      </c>
    </row>
    <row r="513" spans="1:21">
      <c r="A513" s="40">
        <v>5</v>
      </c>
      <c r="B513" s="40">
        <v>4</v>
      </c>
      <c r="C513" s="40">
        <v>9</v>
      </c>
      <c r="D513" s="40">
        <f t="shared" si="64"/>
        <v>0</v>
      </c>
      <c r="E513" s="40">
        <f t="shared" si="65"/>
        <v>0</v>
      </c>
      <c r="F513" s="40">
        <f t="shared" si="66"/>
        <v>0</v>
      </c>
      <c r="G513" s="40">
        <f t="shared" si="67"/>
        <v>0</v>
      </c>
      <c r="H513" s="40">
        <f t="shared" si="68"/>
        <v>0</v>
      </c>
      <c r="I513" s="40">
        <f t="shared" si="69"/>
        <v>0</v>
      </c>
      <c r="J513" s="40">
        <f t="shared" si="70"/>
        <v>0</v>
      </c>
      <c r="K513" s="40">
        <f t="shared" si="71"/>
        <v>0</v>
      </c>
      <c r="L513" s="40">
        <f t="shared" si="72"/>
        <v>0</v>
      </c>
      <c r="M513" s="40">
        <v>1</v>
      </c>
      <c r="N513" s="40">
        <v>0</v>
      </c>
      <c r="O513" s="40">
        <v>0</v>
      </c>
      <c r="P513" s="40">
        <v>0</v>
      </c>
      <c r="Q513" s="40">
        <v>0</v>
      </c>
      <c r="R513" s="40">
        <v>0</v>
      </c>
      <c r="S513" s="40">
        <v>0</v>
      </c>
      <c r="T513" s="40">
        <v>0</v>
      </c>
      <c r="U513" s="40">
        <v>1</v>
      </c>
    </row>
    <row r="514" spans="1:21">
      <c r="A514" s="40">
        <v>5</v>
      </c>
      <c r="B514" s="40">
        <v>5</v>
      </c>
      <c r="C514" s="40">
        <v>2</v>
      </c>
      <c r="D514" s="40">
        <f t="shared" si="64"/>
        <v>0</v>
      </c>
      <c r="E514" s="40">
        <f t="shared" si="65"/>
        <v>0</v>
      </c>
      <c r="F514" s="40">
        <f t="shared" si="66"/>
        <v>0</v>
      </c>
      <c r="G514" s="40">
        <f t="shared" si="67"/>
        <v>0</v>
      </c>
      <c r="H514" s="40">
        <f t="shared" si="68"/>
        <v>0</v>
      </c>
      <c r="I514" s="40">
        <f t="shared" si="69"/>
        <v>0</v>
      </c>
      <c r="J514" s="40">
        <f t="shared" si="70"/>
        <v>0</v>
      </c>
      <c r="K514" s="40">
        <f t="shared" si="71"/>
        <v>0</v>
      </c>
      <c r="L514" s="40">
        <f t="shared" si="72"/>
        <v>0</v>
      </c>
      <c r="M514" s="40">
        <v>1</v>
      </c>
      <c r="N514" s="40">
        <v>1</v>
      </c>
      <c r="O514" s="40">
        <v>1</v>
      </c>
      <c r="P514" s="40">
        <v>0.7142857142857143</v>
      </c>
      <c r="Q514" s="40">
        <v>0</v>
      </c>
      <c r="R514" s="40">
        <v>0</v>
      </c>
      <c r="S514" s="40">
        <v>0</v>
      </c>
      <c r="T514" s="40">
        <v>0</v>
      </c>
      <c r="U514" s="40">
        <v>7</v>
      </c>
    </row>
    <row r="515" spans="1:21">
      <c r="A515" s="40">
        <v>5</v>
      </c>
      <c r="B515" s="40">
        <v>5</v>
      </c>
      <c r="C515" s="40">
        <v>3</v>
      </c>
      <c r="D515" s="40">
        <f t="shared" ref="D515:D578" si="73">IF(AND($A515=$X$2,$B515=$X$33,$C515=$X$18),M515,0)</f>
        <v>0</v>
      </c>
      <c r="E515" s="40">
        <f t="shared" ref="E515:E578" si="74">IF(AND($A515=$X$2,$B515=$X$33,$C515=$X$18),N515,0)</f>
        <v>0</v>
      </c>
      <c r="F515" s="40">
        <f t="shared" ref="F515:F578" si="75">IF(AND($A515=$X$2,$B515=$X$33,$C515=$X$18),O515,0)</f>
        <v>0</v>
      </c>
      <c r="G515" s="40">
        <f t="shared" ref="G515:G578" si="76">IF(AND($A515=$X$2,$B515=$X$33,$C515=$X$18),P515,0)</f>
        <v>0</v>
      </c>
      <c r="H515" s="40">
        <f t="shared" ref="H515:H578" si="77">IF(AND($A515=$X$2,$B515=$X$33,$C515=$X$18),Q515,0)</f>
        <v>0</v>
      </c>
      <c r="I515" s="40">
        <f t="shared" ref="I515:I578" si="78">IF(AND($A515=$X$2,$B515=$X$33,$C515=$X$18),R515,0)</f>
        <v>0</v>
      </c>
      <c r="J515" s="40">
        <f t="shared" ref="J515:J578" si="79">IF(AND($A515=$X$2,$B515=$X$33,$C515=$X$18),S515,0)</f>
        <v>0</v>
      </c>
      <c r="K515" s="40">
        <f t="shared" ref="K515:K578" si="80">IF(AND($A515=$X$2,$B515=$X$33,$C515=$X$18),T515,0)</f>
        <v>0</v>
      </c>
      <c r="L515" s="40">
        <f t="shared" ref="L515:L578" si="81">IF(AND($A515=$X$2,$B515=$X$33,$C515=$X$18),U515,0)</f>
        <v>0</v>
      </c>
      <c r="M515" s="40">
        <v>1</v>
      </c>
      <c r="N515" s="40">
        <v>1</v>
      </c>
      <c r="O515" s="40">
        <v>0.91666666666666663</v>
      </c>
      <c r="P515" s="40">
        <v>0.35714285714285715</v>
      </c>
      <c r="Q515" s="40">
        <v>5.9523809523809521E-2</v>
      </c>
      <c r="R515" s="40">
        <v>1.1904761904761904E-2</v>
      </c>
      <c r="S515" s="40">
        <v>1.1904761904761904E-2</v>
      </c>
      <c r="T515" s="40">
        <v>1.1904761904761904E-2</v>
      </c>
      <c r="U515" s="40">
        <v>84</v>
      </c>
    </row>
    <row r="516" spans="1:21">
      <c r="A516" s="40">
        <v>5</v>
      </c>
      <c r="B516" s="40">
        <v>5</v>
      </c>
      <c r="C516" s="40">
        <v>4</v>
      </c>
      <c r="D516" s="40">
        <f t="shared" si="73"/>
        <v>0</v>
      </c>
      <c r="E516" s="40">
        <f t="shared" si="74"/>
        <v>0</v>
      </c>
      <c r="F516" s="40">
        <f t="shared" si="75"/>
        <v>0</v>
      </c>
      <c r="G516" s="40">
        <f t="shared" si="76"/>
        <v>0</v>
      </c>
      <c r="H516" s="40">
        <f t="shared" si="77"/>
        <v>0</v>
      </c>
      <c r="I516" s="40">
        <f t="shared" si="78"/>
        <v>0</v>
      </c>
      <c r="J516" s="40">
        <f t="shared" si="79"/>
        <v>0</v>
      </c>
      <c r="K516" s="40">
        <f t="shared" si="80"/>
        <v>0</v>
      </c>
      <c r="L516" s="40">
        <f t="shared" si="81"/>
        <v>0</v>
      </c>
      <c r="M516" s="40">
        <v>1</v>
      </c>
      <c r="N516" s="40">
        <v>1</v>
      </c>
      <c r="O516" s="40">
        <v>0.96250000000000002</v>
      </c>
      <c r="P516" s="40">
        <v>0.625</v>
      </c>
      <c r="Q516" s="40">
        <v>0.20416666666666666</v>
      </c>
      <c r="R516" s="40">
        <v>8.3333333333333329E-2</v>
      </c>
      <c r="S516" s="40">
        <v>2.0833333333333332E-2</v>
      </c>
      <c r="T516" s="40">
        <v>1.2500000000000001E-2</v>
      </c>
      <c r="U516" s="40">
        <v>240</v>
      </c>
    </row>
    <row r="517" spans="1:21">
      <c r="A517" s="40">
        <v>5</v>
      </c>
      <c r="B517" s="40">
        <v>5</v>
      </c>
      <c r="C517" s="40">
        <v>5</v>
      </c>
      <c r="D517" s="40">
        <f t="shared" si="73"/>
        <v>0</v>
      </c>
      <c r="E517" s="40">
        <f t="shared" si="74"/>
        <v>0</v>
      </c>
      <c r="F517" s="40">
        <f t="shared" si="75"/>
        <v>0</v>
      </c>
      <c r="G517" s="40">
        <f t="shared" si="76"/>
        <v>0</v>
      </c>
      <c r="H517" s="40">
        <f t="shared" si="77"/>
        <v>0</v>
      </c>
      <c r="I517" s="40">
        <f t="shared" si="78"/>
        <v>0</v>
      </c>
      <c r="J517" s="40">
        <f t="shared" si="79"/>
        <v>0</v>
      </c>
      <c r="K517" s="40">
        <f t="shared" si="80"/>
        <v>0</v>
      </c>
      <c r="L517" s="40">
        <f t="shared" si="81"/>
        <v>0</v>
      </c>
      <c r="M517" s="40">
        <v>1</v>
      </c>
      <c r="N517" s="40">
        <v>1</v>
      </c>
      <c r="O517" s="40">
        <v>0.96335078534031415</v>
      </c>
      <c r="P517" s="40">
        <v>0.61780104712041883</v>
      </c>
      <c r="Q517" s="40">
        <v>0.26178010471204188</v>
      </c>
      <c r="R517" s="40">
        <v>8.3769633507853408E-2</v>
      </c>
      <c r="S517" s="40">
        <v>2.6178010471204188E-2</v>
      </c>
      <c r="T517" s="40">
        <v>2.0942408376963352E-2</v>
      </c>
      <c r="U517" s="40">
        <v>191</v>
      </c>
    </row>
    <row r="518" spans="1:21">
      <c r="A518" s="40">
        <v>5</v>
      </c>
      <c r="B518" s="40">
        <v>5</v>
      </c>
      <c r="C518" s="40">
        <v>6</v>
      </c>
      <c r="D518" s="40">
        <f t="shared" si="73"/>
        <v>0</v>
      </c>
      <c r="E518" s="40">
        <f t="shared" si="74"/>
        <v>0</v>
      </c>
      <c r="F518" s="40">
        <f t="shared" si="75"/>
        <v>0</v>
      </c>
      <c r="G518" s="40">
        <f t="shared" si="76"/>
        <v>0</v>
      </c>
      <c r="H518" s="40">
        <f t="shared" si="77"/>
        <v>0</v>
      </c>
      <c r="I518" s="40">
        <f t="shared" si="78"/>
        <v>0</v>
      </c>
      <c r="J518" s="40">
        <f t="shared" si="79"/>
        <v>0</v>
      </c>
      <c r="K518" s="40">
        <f t="shared" si="80"/>
        <v>0</v>
      </c>
      <c r="L518" s="40">
        <f t="shared" si="81"/>
        <v>0</v>
      </c>
      <c r="M518" s="40">
        <v>1</v>
      </c>
      <c r="N518" s="40">
        <v>1</v>
      </c>
      <c r="O518" s="40">
        <v>0.9</v>
      </c>
      <c r="P518" s="40">
        <v>0.74444444444444446</v>
      </c>
      <c r="Q518" s="40">
        <v>0.42222222222222222</v>
      </c>
      <c r="R518" s="40">
        <v>0.21111111111111111</v>
      </c>
      <c r="S518" s="40">
        <v>0.1</v>
      </c>
      <c r="T518" s="40">
        <v>5.5555555555555552E-2</v>
      </c>
      <c r="U518" s="40">
        <v>90</v>
      </c>
    </row>
    <row r="519" spans="1:21">
      <c r="A519" s="40">
        <v>5</v>
      </c>
      <c r="B519" s="40">
        <v>5</v>
      </c>
      <c r="C519" s="40">
        <v>7</v>
      </c>
      <c r="D519" s="40">
        <f t="shared" si="73"/>
        <v>0</v>
      </c>
      <c r="E519" s="40">
        <f t="shared" si="74"/>
        <v>0</v>
      </c>
      <c r="F519" s="40">
        <f t="shared" si="75"/>
        <v>0</v>
      </c>
      <c r="G519" s="40">
        <f t="shared" si="76"/>
        <v>0</v>
      </c>
      <c r="H519" s="40">
        <f t="shared" si="77"/>
        <v>0</v>
      </c>
      <c r="I519" s="40">
        <f t="shared" si="78"/>
        <v>0</v>
      </c>
      <c r="J519" s="40">
        <f t="shared" si="79"/>
        <v>0</v>
      </c>
      <c r="K519" s="40">
        <f t="shared" si="80"/>
        <v>0</v>
      </c>
      <c r="L519" s="40">
        <f t="shared" si="81"/>
        <v>0</v>
      </c>
      <c r="M519" s="40">
        <v>1</v>
      </c>
      <c r="N519" s="40">
        <v>1</v>
      </c>
      <c r="O519" s="40">
        <v>0.93333333333333335</v>
      </c>
      <c r="P519" s="40">
        <v>0.75555555555555554</v>
      </c>
      <c r="Q519" s="40">
        <v>0.44444444444444442</v>
      </c>
      <c r="R519" s="40">
        <v>0.24444444444444444</v>
      </c>
      <c r="S519" s="40">
        <v>0.13333333333333333</v>
      </c>
      <c r="T519" s="40">
        <v>0.1111111111111111</v>
      </c>
      <c r="U519" s="40">
        <v>45</v>
      </c>
    </row>
    <row r="520" spans="1:21">
      <c r="A520" s="40">
        <v>5</v>
      </c>
      <c r="B520" s="40">
        <v>5</v>
      </c>
      <c r="C520" s="40">
        <v>8</v>
      </c>
      <c r="D520" s="40">
        <f t="shared" si="73"/>
        <v>0</v>
      </c>
      <c r="E520" s="40">
        <f t="shared" si="74"/>
        <v>0</v>
      </c>
      <c r="F520" s="40">
        <f t="shared" si="75"/>
        <v>0</v>
      </c>
      <c r="G520" s="40">
        <f t="shared" si="76"/>
        <v>0</v>
      </c>
      <c r="H520" s="40">
        <f t="shared" si="77"/>
        <v>0</v>
      </c>
      <c r="I520" s="40">
        <f t="shared" si="78"/>
        <v>0</v>
      </c>
      <c r="J520" s="40">
        <f t="shared" si="79"/>
        <v>0</v>
      </c>
      <c r="K520" s="40">
        <f t="shared" si="80"/>
        <v>0</v>
      </c>
      <c r="L520" s="40">
        <f t="shared" si="81"/>
        <v>0</v>
      </c>
      <c r="M520" s="40">
        <v>1</v>
      </c>
      <c r="N520" s="40">
        <v>1</v>
      </c>
      <c r="O520" s="40">
        <v>0.75</v>
      </c>
      <c r="P520" s="40">
        <v>0.625</v>
      </c>
      <c r="Q520" s="40">
        <v>0.5</v>
      </c>
      <c r="R520" s="40">
        <v>0.375</v>
      </c>
      <c r="S520" s="40">
        <v>0.125</v>
      </c>
      <c r="T520" s="40">
        <v>0.125</v>
      </c>
      <c r="U520" s="40">
        <v>8</v>
      </c>
    </row>
    <row r="521" spans="1:21">
      <c r="A521" s="40">
        <v>5</v>
      </c>
      <c r="B521" s="40">
        <v>5</v>
      </c>
      <c r="C521" s="40">
        <v>9</v>
      </c>
      <c r="D521" s="40">
        <f t="shared" si="73"/>
        <v>0</v>
      </c>
      <c r="E521" s="40">
        <f t="shared" si="74"/>
        <v>0</v>
      </c>
      <c r="F521" s="40">
        <f t="shared" si="75"/>
        <v>0</v>
      </c>
      <c r="G521" s="40">
        <f t="shared" si="76"/>
        <v>0</v>
      </c>
      <c r="H521" s="40">
        <f t="shared" si="77"/>
        <v>0</v>
      </c>
      <c r="I521" s="40">
        <f t="shared" si="78"/>
        <v>0</v>
      </c>
      <c r="J521" s="40">
        <f t="shared" si="79"/>
        <v>0</v>
      </c>
      <c r="K521" s="40">
        <f t="shared" si="80"/>
        <v>0</v>
      </c>
      <c r="L521" s="40">
        <f t="shared" si="81"/>
        <v>0</v>
      </c>
      <c r="M521" s="40">
        <v>1</v>
      </c>
      <c r="N521" s="40">
        <v>1</v>
      </c>
      <c r="O521" s="40">
        <v>1</v>
      </c>
      <c r="P521" s="40">
        <v>0.33333333333333331</v>
      </c>
      <c r="Q521" s="40">
        <v>0.33333333333333331</v>
      </c>
      <c r="R521" s="40">
        <v>0.33333333333333331</v>
      </c>
      <c r="S521" s="40">
        <v>0.33333333333333331</v>
      </c>
      <c r="T521" s="40">
        <v>0.33333333333333331</v>
      </c>
      <c r="U521" s="40">
        <v>3</v>
      </c>
    </row>
    <row r="522" spans="1:21">
      <c r="A522" s="40">
        <v>5</v>
      </c>
      <c r="B522" s="40">
        <v>5</v>
      </c>
      <c r="C522" s="40">
        <v>10</v>
      </c>
      <c r="D522" s="40">
        <f t="shared" si="73"/>
        <v>0</v>
      </c>
      <c r="E522" s="40">
        <f t="shared" si="74"/>
        <v>0</v>
      </c>
      <c r="F522" s="40">
        <f t="shared" si="75"/>
        <v>0</v>
      </c>
      <c r="G522" s="40">
        <f t="shared" si="76"/>
        <v>0</v>
      </c>
      <c r="H522" s="40">
        <f t="shared" si="77"/>
        <v>0</v>
      </c>
      <c r="I522" s="40">
        <f t="shared" si="78"/>
        <v>0</v>
      </c>
      <c r="J522" s="40">
        <f t="shared" si="79"/>
        <v>0</v>
      </c>
      <c r="K522" s="40">
        <f t="shared" si="80"/>
        <v>0</v>
      </c>
      <c r="L522" s="40">
        <f t="shared" si="81"/>
        <v>0</v>
      </c>
      <c r="M522" s="40">
        <v>1</v>
      </c>
      <c r="N522" s="40">
        <v>0.75</v>
      </c>
      <c r="O522" s="40">
        <v>0.25</v>
      </c>
      <c r="P522" s="40">
        <v>0.25</v>
      </c>
      <c r="Q522" s="40">
        <v>0</v>
      </c>
      <c r="R522" s="40">
        <v>0</v>
      </c>
      <c r="S522" s="40">
        <v>0</v>
      </c>
      <c r="T522" s="40">
        <v>0</v>
      </c>
      <c r="U522" s="40">
        <v>4</v>
      </c>
    </row>
    <row r="523" spans="1:21">
      <c r="A523" s="40">
        <v>5</v>
      </c>
      <c r="B523" s="40">
        <v>6</v>
      </c>
      <c r="C523" s="40">
        <v>3</v>
      </c>
      <c r="D523" s="40">
        <f t="shared" si="73"/>
        <v>0</v>
      </c>
      <c r="E523" s="40">
        <f t="shared" si="74"/>
        <v>0</v>
      </c>
      <c r="F523" s="40">
        <f t="shared" si="75"/>
        <v>0</v>
      </c>
      <c r="G523" s="40">
        <f t="shared" si="76"/>
        <v>0</v>
      </c>
      <c r="H523" s="40">
        <f t="shared" si="77"/>
        <v>0</v>
      </c>
      <c r="I523" s="40">
        <f t="shared" si="78"/>
        <v>0</v>
      </c>
      <c r="J523" s="40">
        <f t="shared" si="79"/>
        <v>0</v>
      </c>
      <c r="K523" s="40">
        <f t="shared" si="80"/>
        <v>0</v>
      </c>
      <c r="L523" s="40">
        <f t="shared" si="81"/>
        <v>0</v>
      </c>
      <c r="M523" s="40">
        <v>1</v>
      </c>
      <c r="N523" s="40">
        <v>1</v>
      </c>
      <c r="O523" s="40">
        <v>0.97297297297297303</v>
      </c>
      <c r="P523" s="40">
        <v>0.64864864864864868</v>
      </c>
      <c r="Q523" s="40">
        <v>0.1891891891891892</v>
      </c>
      <c r="R523" s="40">
        <v>2.7027027027027029E-2</v>
      </c>
      <c r="S523" s="40">
        <v>2.7027027027027029E-2</v>
      </c>
      <c r="T523" s="40">
        <v>0</v>
      </c>
      <c r="U523" s="40">
        <v>37</v>
      </c>
    </row>
    <row r="524" spans="1:21">
      <c r="A524" s="40">
        <v>5</v>
      </c>
      <c r="B524" s="40">
        <v>6</v>
      </c>
      <c r="C524" s="40">
        <v>4</v>
      </c>
      <c r="D524" s="40">
        <f t="shared" si="73"/>
        <v>0</v>
      </c>
      <c r="E524" s="40">
        <f t="shared" si="74"/>
        <v>0</v>
      </c>
      <c r="F524" s="40">
        <f t="shared" si="75"/>
        <v>0</v>
      </c>
      <c r="G524" s="40">
        <f t="shared" si="76"/>
        <v>0</v>
      </c>
      <c r="H524" s="40">
        <f t="shared" si="77"/>
        <v>0</v>
      </c>
      <c r="I524" s="40">
        <f t="shared" si="78"/>
        <v>0</v>
      </c>
      <c r="J524" s="40">
        <f t="shared" si="79"/>
        <v>0</v>
      </c>
      <c r="K524" s="40">
        <f t="shared" si="80"/>
        <v>0</v>
      </c>
      <c r="L524" s="40">
        <f t="shared" si="81"/>
        <v>0</v>
      </c>
      <c r="M524" s="40">
        <v>1</v>
      </c>
      <c r="N524" s="40">
        <v>1</v>
      </c>
      <c r="O524" s="40">
        <v>0.99382716049382713</v>
      </c>
      <c r="P524" s="40">
        <v>0.80246913580246915</v>
      </c>
      <c r="Q524" s="40">
        <v>0.34567901234567899</v>
      </c>
      <c r="R524" s="40">
        <v>9.8765432098765427E-2</v>
      </c>
      <c r="S524" s="40">
        <v>3.7037037037037035E-2</v>
      </c>
      <c r="T524" s="40">
        <v>6.1728395061728392E-3</v>
      </c>
      <c r="U524" s="40">
        <v>162</v>
      </c>
    </row>
    <row r="525" spans="1:21">
      <c r="A525" s="40">
        <v>5</v>
      </c>
      <c r="B525" s="40">
        <v>6</v>
      </c>
      <c r="C525" s="40">
        <v>5</v>
      </c>
      <c r="D525" s="40">
        <f t="shared" si="73"/>
        <v>0</v>
      </c>
      <c r="E525" s="40">
        <f t="shared" si="74"/>
        <v>0</v>
      </c>
      <c r="F525" s="40">
        <f t="shared" si="75"/>
        <v>0</v>
      </c>
      <c r="G525" s="40">
        <f t="shared" si="76"/>
        <v>0</v>
      </c>
      <c r="H525" s="40">
        <f t="shared" si="77"/>
        <v>0</v>
      </c>
      <c r="I525" s="40">
        <f t="shared" si="78"/>
        <v>0</v>
      </c>
      <c r="J525" s="40">
        <f t="shared" si="79"/>
        <v>0</v>
      </c>
      <c r="K525" s="40">
        <f t="shared" si="80"/>
        <v>0</v>
      </c>
      <c r="L525" s="40">
        <f t="shared" si="81"/>
        <v>0</v>
      </c>
      <c r="M525" s="40">
        <v>1</v>
      </c>
      <c r="N525" s="40">
        <v>1</v>
      </c>
      <c r="O525" s="40">
        <v>0.99507389162561577</v>
      </c>
      <c r="P525" s="40">
        <v>0.82758620689655171</v>
      </c>
      <c r="Q525" s="40">
        <v>0.3891625615763547</v>
      </c>
      <c r="R525" s="40">
        <v>0.19704433497536947</v>
      </c>
      <c r="S525" s="40">
        <v>6.8965517241379309E-2</v>
      </c>
      <c r="T525" s="40">
        <v>4.9261083743842367E-2</v>
      </c>
      <c r="U525" s="40">
        <v>203</v>
      </c>
    </row>
    <row r="526" spans="1:21">
      <c r="A526" s="40">
        <v>5</v>
      </c>
      <c r="B526" s="40">
        <v>6</v>
      </c>
      <c r="C526" s="40">
        <v>6</v>
      </c>
      <c r="D526" s="40">
        <f t="shared" si="73"/>
        <v>0</v>
      </c>
      <c r="E526" s="40">
        <f t="shared" si="74"/>
        <v>0</v>
      </c>
      <c r="F526" s="40">
        <f t="shared" si="75"/>
        <v>0</v>
      </c>
      <c r="G526" s="40">
        <f t="shared" si="76"/>
        <v>0</v>
      </c>
      <c r="H526" s="40">
        <f t="shared" si="77"/>
        <v>0</v>
      </c>
      <c r="I526" s="40">
        <f t="shared" si="78"/>
        <v>0</v>
      </c>
      <c r="J526" s="40">
        <f t="shared" si="79"/>
        <v>0</v>
      </c>
      <c r="K526" s="40">
        <f t="shared" si="80"/>
        <v>0</v>
      </c>
      <c r="L526" s="40">
        <f t="shared" si="81"/>
        <v>0</v>
      </c>
      <c r="M526" s="40">
        <v>1</v>
      </c>
      <c r="N526" s="40">
        <v>1</v>
      </c>
      <c r="O526" s="40">
        <v>1</v>
      </c>
      <c r="P526" s="40">
        <v>0.80672268907563027</v>
      </c>
      <c r="Q526" s="40">
        <v>0.49579831932773111</v>
      </c>
      <c r="R526" s="40">
        <v>0.26050420168067229</v>
      </c>
      <c r="S526" s="40">
        <v>0.14285714285714285</v>
      </c>
      <c r="T526" s="40">
        <v>0.10084033613445378</v>
      </c>
      <c r="U526" s="40">
        <v>119</v>
      </c>
    </row>
    <row r="527" spans="1:21">
      <c r="A527" s="40">
        <v>5</v>
      </c>
      <c r="B527" s="40">
        <v>6</v>
      </c>
      <c r="C527" s="40">
        <v>7</v>
      </c>
      <c r="D527" s="40">
        <f t="shared" si="73"/>
        <v>0</v>
      </c>
      <c r="E527" s="40">
        <f t="shared" si="74"/>
        <v>0</v>
      </c>
      <c r="F527" s="40">
        <f t="shared" si="75"/>
        <v>0</v>
      </c>
      <c r="G527" s="40">
        <f t="shared" si="76"/>
        <v>0</v>
      </c>
      <c r="H527" s="40">
        <f t="shared" si="77"/>
        <v>0</v>
      </c>
      <c r="I527" s="40">
        <f t="shared" si="78"/>
        <v>0</v>
      </c>
      <c r="J527" s="40">
        <f t="shared" si="79"/>
        <v>0</v>
      </c>
      <c r="K527" s="40">
        <f t="shared" si="80"/>
        <v>0</v>
      </c>
      <c r="L527" s="40">
        <f t="shared" si="81"/>
        <v>0</v>
      </c>
      <c r="M527" s="40">
        <v>1</v>
      </c>
      <c r="N527" s="40">
        <v>1</v>
      </c>
      <c r="O527" s="40">
        <v>1</v>
      </c>
      <c r="P527" s="40">
        <v>0.89130434782608692</v>
      </c>
      <c r="Q527" s="40">
        <v>0.70652173913043481</v>
      </c>
      <c r="R527" s="40">
        <v>0.36956521739130432</v>
      </c>
      <c r="S527" s="40">
        <v>0.2391304347826087</v>
      </c>
      <c r="T527" s="40">
        <v>0.19565217391304349</v>
      </c>
      <c r="U527" s="40">
        <v>92</v>
      </c>
    </row>
    <row r="528" spans="1:21">
      <c r="A528" s="40">
        <v>5</v>
      </c>
      <c r="B528" s="40">
        <v>6</v>
      </c>
      <c r="C528" s="40">
        <v>8</v>
      </c>
      <c r="D528" s="40">
        <f t="shared" si="73"/>
        <v>0</v>
      </c>
      <c r="E528" s="40">
        <f t="shared" si="74"/>
        <v>0</v>
      </c>
      <c r="F528" s="40">
        <f t="shared" si="75"/>
        <v>0</v>
      </c>
      <c r="G528" s="40">
        <f t="shared" si="76"/>
        <v>0</v>
      </c>
      <c r="H528" s="40">
        <f t="shared" si="77"/>
        <v>0</v>
      </c>
      <c r="I528" s="40">
        <f t="shared" si="78"/>
        <v>0</v>
      </c>
      <c r="J528" s="40">
        <f t="shared" si="79"/>
        <v>0</v>
      </c>
      <c r="K528" s="40">
        <f t="shared" si="80"/>
        <v>0</v>
      </c>
      <c r="L528" s="40">
        <f t="shared" si="81"/>
        <v>0</v>
      </c>
      <c r="M528" s="40">
        <v>1</v>
      </c>
      <c r="N528" s="40">
        <v>1</v>
      </c>
      <c r="O528" s="40">
        <v>1</v>
      </c>
      <c r="P528" s="40">
        <v>0.84</v>
      </c>
      <c r="Q528" s="40">
        <v>0.52</v>
      </c>
      <c r="R528" s="40">
        <v>0.32</v>
      </c>
      <c r="S528" s="40">
        <v>0.2</v>
      </c>
      <c r="T528" s="40">
        <v>0.16</v>
      </c>
      <c r="U528" s="40">
        <v>25</v>
      </c>
    </row>
    <row r="529" spans="1:21">
      <c r="A529" s="40">
        <v>5</v>
      </c>
      <c r="B529" s="40">
        <v>6</v>
      </c>
      <c r="C529" s="40">
        <v>9</v>
      </c>
      <c r="D529" s="40">
        <f t="shared" si="73"/>
        <v>0</v>
      </c>
      <c r="E529" s="40">
        <f t="shared" si="74"/>
        <v>0</v>
      </c>
      <c r="F529" s="40">
        <f t="shared" si="75"/>
        <v>0</v>
      </c>
      <c r="G529" s="40">
        <f t="shared" si="76"/>
        <v>0</v>
      </c>
      <c r="H529" s="40">
        <f t="shared" si="77"/>
        <v>0</v>
      </c>
      <c r="I529" s="40">
        <f t="shared" si="78"/>
        <v>0</v>
      </c>
      <c r="J529" s="40">
        <f t="shared" si="79"/>
        <v>0</v>
      </c>
      <c r="K529" s="40">
        <f t="shared" si="80"/>
        <v>0</v>
      </c>
      <c r="L529" s="40">
        <f t="shared" si="81"/>
        <v>0</v>
      </c>
      <c r="M529" s="40">
        <v>1</v>
      </c>
      <c r="N529" s="40">
        <v>1</v>
      </c>
      <c r="O529" s="40">
        <v>1</v>
      </c>
      <c r="P529" s="40">
        <v>1</v>
      </c>
      <c r="Q529" s="40">
        <v>0.875</v>
      </c>
      <c r="R529" s="40">
        <v>0.625</v>
      </c>
      <c r="S529" s="40">
        <v>0.375</v>
      </c>
      <c r="T529" s="40">
        <v>0.375</v>
      </c>
      <c r="U529" s="40">
        <v>8</v>
      </c>
    </row>
    <row r="530" spans="1:21">
      <c r="A530" s="40">
        <v>5</v>
      </c>
      <c r="B530" s="40">
        <v>6</v>
      </c>
      <c r="C530" s="40">
        <v>10</v>
      </c>
      <c r="D530" s="40">
        <f t="shared" si="73"/>
        <v>0</v>
      </c>
      <c r="E530" s="40">
        <f t="shared" si="74"/>
        <v>0</v>
      </c>
      <c r="F530" s="40">
        <f t="shared" si="75"/>
        <v>0</v>
      </c>
      <c r="G530" s="40">
        <f t="shared" si="76"/>
        <v>0</v>
      </c>
      <c r="H530" s="40">
        <f t="shared" si="77"/>
        <v>0</v>
      </c>
      <c r="I530" s="40">
        <f t="shared" si="78"/>
        <v>0</v>
      </c>
      <c r="J530" s="40">
        <f t="shared" si="79"/>
        <v>0</v>
      </c>
      <c r="K530" s="40">
        <f t="shared" si="80"/>
        <v>0</v>
      </c>
      <c r="L530" s="40">
        <f t="shared" si="81"/>
        <v>0</v>
      </c>
      <c r="M530" s="40">
        <v>1</v>
      </c>
      <c r="N530" s="40">
        <v>1</v>
      </c>
      <c r="O530" s="40">
        <v>1</v>
      </c>
      <c r="P530" s="40">
        <v>0.5</v>
      </c>
      <c r="Q530" s="40">
        <v>0.5</v>
      </c>
      <c r="R530" s="40">
        <v>0</v>
      </c>
      <c r="S530" s="40">
        <v>0</v>
      </c>
      <c r="T530" s="40">
        <v>0</v>
      </c>
      <c r="U530" s="40">
        <v>2</v>
      </c>
    </row>
    <row r="531" spans="1:21">
      <c r="A531" s="40">
        <v>5</v>
      </c>
      <c r="B531" s="40">
        <v>6</v>
      </c>
      <c r="C531" s="40">
        <v>11</v>
      </c>
      <c r="D531" s="40">
        <f t="shared" si="73"/>
        <v>0</v>
      </c>
      <c r="E531" s="40">
        <f t="shared" si="74"/>
        <v>0</v>
      </c>
      <c r="F531" s="40">
        <f t="shared" si="75"/>
        <v>0</v>
      </c>
      <c r="G531" s="40">
        <f t="shared" si="76"/>
        <v>0</v>
      </c>
      <c r="H531" s="40">
        <f t="shared" si="77"/>
        <v>0</v>
      </c>
      <c r="I531" s="40">
        <f t="shared" si="78"/>
        <v>0</v>
      </c>
      <c r="J531" s="40">
        <f t="shared" si="79"/>
        <v>0</v>
      </c>
      <c r="K531" s="40">
        <f t="shared" si="80"/>
        <v>0</v>
      </c>
      <c r="L531" s="40">
        <f t="shared" si="81"/>
        <v>0</v>
      </c>
      <c r="M531" s="40">
        <v>1</v>
      </c>
      <c r="N531" s="40">
        <v>1</v>
      </c>
      <c r="O531" s="40">
        <v>1</v>
      </c>
      <c r="P531" s="40">
        <v>1</v>
      </c>
      <c r="Q531" s="40">
        <v>1</v>
      </c>
      <c r="R531" s="40">
        <v>0.5</v>
      </c>
      <c r="S531" s="40">
        <v>0</v>
      </c>
      <c r="T531" s="40">
        <v>0</v>
      </c>
      <c r="U531" s="40">
        <v>2</v>
      </c>
    </row>
    <row r="532" spans="1:21">
      <c r="A532" s="40">
        <v>5</v>
      </c>
      <c r="B532" s="40">
        <v>6</v>
      </c>
      <c r="C532" s="40">
        <v>12</v>
      </c>
      <c r="D532" s="40">
        <f t="shared" si="73"/>
        <v>0</v>
      </c>
      <c r="E532" s="40">
        <f t="shared" si="74"/>
        <v>0</v>
      </c>
      <c r="F532" s="40">
        <f t="shared" si="75"/>
        <v>0</v>
      </c>
      <c r="G532" s="40">
        <f t="shared" si="76"/>
        <v>0</v>
      </c>
      <c r="H532" s="40">
        <f t="shared" si="77"/>
        <v>0</v>
      </c>
      <c r="I532" s="40">
        <f t="shared" si="78"/>
        <v>0</v>
      </c>
      <c r="J532" s="40">
        <f t="shared" si="79"/>
        <v>0</v>
      </c>
      <c r="K532" s="40">
        <f t="shared" si="80"/>
        <v>0</v>
      </c>
      <c r="L532" s="40">
        <f t="shared" si="81"/>
        <v>0</v>
      </c>
      <c r="M532" s="40">
        <v>1</v>
      </c>
      <c r="N532" s="40">
        <v>1</v>
      </c>
      <c r="O532" s="40">
        <v>1</v>
      </c>
      <c r="P532" s="40">
        <v>1</v>
      </c>
      <c r="Q532" s="40">
        <v>1</v>
      </c>
      <c r="R532" s="40">
        <v>0</v>
      </c>
      <c r="S532" s="40">
        <v>0</v>
      </c>
      <c r="T532" s="40">
        <v>0</v>
      </c>
      <c r="U532" s="40">
        <v>1</v>
      </c>
    </row>
    <row r="533" spans="1:21">
      <c r="A533" s="40">
        <v>5</v>
      </c>
      <c r="B533" s="40">
        <v>7</v>
      </c>
      <c r="C533" s="40">
        <v>1</v>
      </c>
      <c r="D533" s="40">
        <f t="shared" si="73"/>
        <v>0</v>
      </c>
      <c r="E533" s="40">
        <f t="shared" si="74"/>
        <v>0</v>
      </c>
      <c r="F533" s="40">
        <f t="shared" si="75"/>
        <v>0</v>
      </c>
      <c r="G533" s="40">
        <f t="shared" si="76"/>
        <v>0</v>
      </c>
      <c r="H533" s="40">
        <f t="shared" si="77"/>
        <v>0</v>
      </c>
      <c r="I533" s="40">
        <f t="shared" si="78"/>
        <v>0</v>
      </c>
      <c r="J533" s="40">
        <f t="shared" si="79"/>
        <v>0</v>
      </c>
      <c r="K533" s="40">
        <f t="shared" si="80"/>
        <v>0</v>
      </c>
      <c r="L533" s="40">
        <f t="shared" si="81"/>
        <v>0</v>
      </c>
      <c r="M533" s="40">
        <v>1</v>
      </c>
      <c r="N533" s="40">
        <v>1</v>
      </c>
      <c r="O533" s="40">
        <v>1</v>
      </c>
      <c r="P533" s="40">
        <v>0</v>
      </c>
      <c r="Q533" s="40">
        <v>0</v>
      </c>
      <c r="R533" s="40">
        <v>0</v>
      </c>
      <c r="S533" s="40">
        <v>0</v>
      </c>
      <c r="T533" s="40">
        <v>0</v>
      </c>
      <c r="U533" s="40">
        <v>1</v>
      </c>
    </row>
    <row r="534" spans="1:21">
      <c r="A534" s="40">
        <v>5</v>
      </c>
      <c r="B534" s="40">
        <v>7</v>
      </c>
      <c r="C534" s="40">
        <v>3</v>
      </c>
      <c r="D534" s="40">
        <f t="shared" si="73"/>
        <v>0</v>
      </c>
      <c r="E534" s="40">
        <f t="shared" si="74"/>
        <v>0</v>
      </c>
      <c r="F534" s="40">
        <f t="shared" si="75"/>
        <v>0</v>
      </c>
      <c r="G534" s="40">
        <f t="shared" si="76"/>
        <v>0</v>
      </c>
      <c r="H534" s="40">
        <f t="shared" si="77"/>
        <v>0</v>
      </c>
      <c r="I534" s="40">
        <f t="shared" si="78"/>
        <v>0</v>
      </c>
      <c r="J534" s="40">
        <f t="shared" si="79"/>
        <v>0</v>
      </c>
      <c r="K534" s="40">
        <f t="shared" si="80"/>
        <v>0</v>
      </c>
      <c r="L534" s="40">
        <f t="shared" si="81"/>
        <v>0</v>
      </c>
      <c r="M534" s="40">
        <v>1</v>
      </c>
      <c r="N534" s="40">
        <v>1</v>
      </c>
      <c r="O534" s="40">
        <v>1</v>
      </c>
      <c r="P534" s="40">
        <v>1</v>
      </c>
      <c r="Q534" s="40">
        <v>0.5</v>
      </c>
      <c r="R534" s="40">
        <v>0.25</v>
      </c>
      <c r="S534" s="40">
        <v>0.125</v>
      </c>
      <c r="T534" s="40">
        <v>0.125</v>
      </c>
      <c r="U534" s="40">
        <v>8</v>
      </c>
    </row>
    <row r="535" spans="1:21">
      <c r="A535" s="40">
        <v>5</v>
      </c>
      <c r="B535" s="40">
        <v>7</v>
      </c>
      <c r="C535" s="40">
        <v>4</v>
      </c>
      <c r="D535" s="40">
        <f t="shared" si="73"/>
        <v>0</v>
      </c>
      <c r="E535" s="40">
        <f t="shared" si="74"/>
        <v>0</v>
      </c>
      <c r="F535" s="40">
        <f t="shared" si="75"/>
        <v>0</v>
      </c>
      <c r="G535" s="40">
        <f t="shared" si="76"/>
        <v>0</v>
      </c>
      <c r="H535" s="40">
        <f t="shared" si="77"/>
        <v>0</v>
      </c>
      <c r="I535" s="40">
        <f t="shared" si="78"/>
        <v>0</v>
      </c>
      <c r="J535" s="40">
        <f t="shared" si="79"/>
        <v>0</v>
      </c>
      <c r="K535" s="40">
        <f t="shared" si="80"/>
        <v>0</v>
      </c>
      <c r="L535" s="40">
        <f t="shared" si="81"/>
        <v>0</v>
      </c>
      <c r="M535" s="40">
        <v>1</v>
      </c>
      <c r="N535" s="40">
        <v>1</v>
      </c>
      <c r="O535" s="40">
        <v>1</v>
      </c>
      <c r="P535" s="40">
        <v>0.97402597402597402</v>
      </c>
      <c r="Q535" s="40">
        <v>0.68831168831168832</v>
      </c>
      <c r="R535" s="40">
        <v>0.23376623376623376</v>
      </c>
      <c r="S535" s="40">
        <v>7.792207792207792E-2</v>
      </c>
      <c r="T535" s="40">
        <v>2.5974025974025976E-2</v>
      </c>
      <c r="U535" s="40">
        <v>77</v>
      </c>
    </row>
    <row r="536" spans="1:21">
      <c r="A536" s="40">
        <v>5</v>
      </c>
      <c r="B536" s="40">
        <v>7</v>
      </c>
      <c r="C536" s="40">
        <v>5</v>
      </c>
      <c r="D536" s="40">
        <f t="shared" si="73"/>
        <v>0</v>
      </c>
      <c r="E536" s="40">
        <f t="shared" si="74"/>
        <v>0</v>
      </c>
      <c r="F536" s="40">
        <f t="shared" si="75"/>
        <v>0</v>
      </c>
      <c r="G536" s="40">
        <f t="shared" si="76"/>
        <v>0</v>
      </c>
      <c r="H536" s="40">
        <f t="shared" si="77"/>
        <v>0</v>
      </c>
      <c r="I536" s="40">
        <f t="shared" si="78"/>
        <v>0</v>
      </c>
      <c r="J536" s="40">
        <f t="shared" si="79"/>
        <v>0</v>
      </c>
      <c r="K536" s="40">
        <f t="shared" si="80"/>
        <v>0</v>
      </c>
      <c r="L536" s="40">
        <f t="shared" si="81"/>
        <v>0</v>
      </c>
      <c r="M536" s="40">
        <v>1</v>
      </c>
      <c r="N536" s="40">
        <v>1</v>
      </c>
      <c r="O536" s="40">
        <v>0.99159663865546221</v>
      </c>
      <c r="P536" s="40">
        <v>0.94117647058823528</v>
      </c>
      <c r="Q536" s="40">
        <v>0.6386554621848739</v>
      </c>
      <c r="R536" s="40">
        <v>0.30252100840336132</v>
      </c>
      <c r="S536" s="40">
        <v>8.4033613445378158E-2</v>
      </c>
      <c r="T536" s="40">
        <v>5.0420168067226892E-2</v>
      </c>
      <c r="U536" s="40">
        <v>119</v>
      </c>
    </row>
    <row r="537" spans="1:21">
      <c r="A537" s="40">
        <v>5</v>
      </c>
      <c r="B537" s="40">
        <v>7</v>
      </c>
      <c r="C537" s="40">
        <v>6</v>
      </c>
      <c r="D537" s="40">
        <f t="shared" si="73"/>
        <v>0</v>
      </c>
      <c r="E537" s="40">
        <f t="shared" si="74"/>
        <v>0</v>
      </c>
      <c r="F537" s="40">
        <f t="shared" si="75"/>
        <v>0</v>
      </c>
      <c r="G537" s="40">
        <f t="shared" si="76"/>
        <v>0</v>
      </c>
      <c r="H537" s="40">
        <f t="shared" si="77"/>
        <v>0</v>
      </c>
      <c r="I537" s="40">
        <f t="shared" si="78"/>
        <v>0</v>
      </c>
      <c r="J537" s="40">
        <f t="shared" si="79"/>
        <v>0</v>
      </c>
      <c r="K537" s="40">
        <f t="shared" si="80"/>
        <v>0</v>
      </c>
      <c r="L537" s="40">
        <f t="shared" si="81"/>
        <v>0</v>
      </c>
      <c r="M537" s="40">
        <v>1</v>
      </c>
      <c r="N537" s="40">
        <v>1</v>
      </c>
      <c r="O537" s="40">
        <v>1</v>
      </c>
      <c r="P537" s="40">
        <v>0.95121951219512191</v>
      </c>
      <c r="Q537" s="40">
        <v>0.73170731707317072</v>
      </c>
      <c r="R537" s="40">
        <v>0.38211382113821141</v>
      </c>
      <c r="S537" s="40">
        <v>0.1951219512195122</v>
      </c>
      <c r="T537" s="40">
        <v>0.13008130081300814</v>
      </c>
      <c r="U537" s="40">
        <v>123</v>
      </c>
    </row>
    <row r="538" spans="1:21">
      <c r="A538" s="40">
        <v>5</v>
      </c>
      <c r="B538" s="40">
        <v>7</v>
      </c>
      <c r="C538" s="40">
        <v>7</v>
      </c>
      <c r="D538" s="40">
        <f t="shared" si="73"/>
        <v>0</v>
      </c>
      <c r="E538" s="40">
        <f t="shared" si="74"/>
        <v>0</v>
      </c>
      <c r="F538" s="40">
        <f t="shared" si="75"/>
        <v>0</v>
      </c>
      <c r="G538" s="40">
        <f t="shared" si="76"/>
        <v>0</v>
      </c>
      <c r="H538" s="40">
        <f t="shared" si="77"/>
        <v>0</v>
      </c>
      <c r="I538" s="40">
        <f t="shared" si="78"/>
        <v>0</v>
      </c>
      <c r="J538" s="40">
        <f t="shared" si="79"/>
        <v>0</v>
      </c>
      <c r="K538" s="40">
        <f t="shared" si="80"/>
        <v>0</v>
      </c>
      <c r="L538" s="40">
        <f t="shared" si="81"/>
        <v>0</v>
      </c>
      <c r="M538" s="40">
        <v>1</v>
      </c>
      <c r="N538" s="40">
        <v>1</v>
      </c>
      <c r="O538" s="40">
        <v>0.98958333333333337</v>
      </c>
      <c r="P538" s="40">
        <v>0.94791666666666663</v>
      </c>
      <c r="Q538" s="40">
        <v>0.77083333333333337</v>
      </c>
      <c r="R538" s="40">
        <v>0.48958333333333331</v>
      </c>
      <c r="S538" s="40">
        <v>0.26041666666666669</v>
      </c>
      <c r="T538" s="40">
        <v>0.15625</v>
      </c>
      <c r="U538" s="40">
        <v>96</v>
      </c>
    </row>
    <row r="539" spans="1:21">
      <c r="A539" s="40">
        <v>5</v>
      </c>
      <c r="B539" s="40">
        <v>7</v>
      </c>
      <c r="C539" s="40">
        <v>8</v>
      </c>
      <c r="D539" s="40">
        <f t="shared" si="73"/>
        <v>0</v>
      </c>
      <c r="E539" s="40">
        <f t="shared" si="74"/>
        <v>0</v>
      </c>
      <c r="F539" s="40">
        <f t="shared" si="75"/>
        <v>0</v>
      </c>
      <c r="G539" s="40">
        <f t="shared" si="76"/>
        <v>0</v>
      </c>
      <c r="H539" s="40">
        <f t="shared" si="77"/>
        <v>0</v>
      </c>
      <c r="I539" s="40">
        <f t="shared" si="78"/>
        <v>0</v>
      </c>
      <c r="J539" s="40">
        <f t="shared" si="79"/>
        <v>0</v>
      </c>
      <c r="K539" s="40">
        <f t="shared" si="80"/>
        <v>0</v>
      </c>
      <c r="L539" s="40">
        <f t="shared" si="81"/>
        <v>0</v>
      </c>
      <c r="M539" s="40">
        <v>1</v>
      </c>
      <c r="N539" s="40">
        <v>1</v>
      </c>
      <c r="O539" s="40">
        <v>1</v>
      </c>
      <c r="P539" s="40">
        <v>0.94736842105263153</v>
      </c>
      <c r="Q539" s="40">
        <v>0.76315789473684215</v>
      </c>
      <c r="R539" s="40">
        <v>0.52631578947368418</v>
      </c>
      <c r="S539" s="40">
        <v>0.36842105263157893</v>
      </c>
      <c r="T539" s="40">
        <v>0.23684210526315788</v>
      </c>
      <c r="U539" s="40">
        <v>38</v>
      </c>
    </row>
    <row r="540" spans="1:21">
      <c r="A540" s="40">
        <v>5</v>
      </c>
      <c r="B540" s="40">
        <v>7</v>
      </c>
      <c r="C540" s="40">
        <v>9</v>
      </c>
      <c r="D540" s="40">
        <f t="shared" si="73"/>
        <v>0</v>
      </c>
      <c r="E540" s="40">
        <f t="shared" si="74"/>
        <v>0</v>
      </c>
      <c r="F540" s="40">
        <f t="shared" si="75"/>
        <v>0</v>
      </c>
      <c r="G540" s="40">
        <f t="shared" si="76"/>
        <v>0</v>
      </c>
      <c r="H540" s="40">
        <f t="shared" si="77"/>
        <v>0</v>
      </c>
      <c r="I540" s="40">
        <f t="shared" si="78"/>
        <v>0</v>
      </c>
      <c r="J540" s="40">
        <f t="shared" si="79"/>
        <v>0</v>
      </c>
      <c r="K540" s="40">
        <f t="shared" si="80"/>
        <v>0</v>
      </c>
      <c r="L540" s="40">
        <f t="shared" si="81"/>
        <v>0</v>
      </c>
      <c r="M540" s="40">
        <v>1</v>
      </c>
      <c r="N540" s="40">
        <v>1</v>
      </c>
      <c r="O540" s="40">
        <v>1</v>
      </c>
      <c r="P540" s="40">
        <v>1</v>
      </c>
      <c r="Q540" s="40">
        <v>0.88888888888888884</v>
      </c>
      <c r="R540" s="40">
        <v>0.77777777777777779</v>
      </c>
      <c r="S540" s="40">
        <v>0.22222222222222221</v>
      </c>
      <c r="T540" s="40">
        <v>0.1111111111111111</v>
      </c>
      <c r="U540" s="40">
        <v>9</v>
      </c>
    </row>
    <row r="541" spans="1:21">
      <c r="A541" s="40">
        <v>5</v>
      </c>
      <c r="B541" s="40">
        <v>7</v>
      </c>
      <c r="C541" s="40">
        <v>10</v>
      </c>
      <c r="D541" s="40">
        <f t="shared" si="73"/>
        <v>0</v>
      </c>
      <c r="E541" s="40">
        <f t="shared" si="74"/>
        <v>0</v>
      </c>
      <c r="F541" s="40">
        <f t="shared" si="75"/>
        <v>0</v>
      </c>
      <c r="G541" s="40">
        <f t="shared" si="76"/>
        <v>0</v>
      </c>
      <c r="H541" s="40">
        <f t="shared" si="77"/>
        <v>0</v>
      </c>
      <c r="I541" s="40">
        <f t="shared" si="78"/>
        <v>0</v>
      </c>
      <c r="J541" s="40">
        <f t="shared" si="79"/>
        <v>0</v>
      </c>
      <c r="K541" s="40">
        <f t="shared" si="80"/>
        <v>0</v>
      </c>
      <c r="L541" s="40">
        <f t="shared" si="81"/>
        <v>0</v>
      </c>
      <c r="M541" s="40">
        <v>1</v>
      </c>
      <c r="N541" s="40">
        <v>1</v>
      </c>
      <c r="O541" s="40">
        <v>1</v>
      </c>
      <c r="P541" s="40">
        <v>0.83333333333333337</v>
      </c>
      <c r="Q541" s="40">
        <v>0.66666666666666663</v>
      </c>
      <c r="R541" s="40">
        <v>0.5</v>
      </c>
      <c r="S541" s="40">
        <v>0.33333333333333331</v>
      </c>
      <c r="T541" s="40">
        <v>0.16666666666666666</v>
      </c>
      <c r="U541" s="40">
        <v>6</v>
      </c>
    </row>
    <row r="542" spans="1:21">
      <c r="A542" s="40">
        <v>5</v>
      </c>
      <c r="B542" s="40">
        <v>7</v>
      </c>
      <c r="C542" s="40">
        <v>11</v>
      </c>
      <c r="D542" s="40">
        <f t="shared" si="73"/>
        <v>0</v>
      </c>
      <c r="E542" s="40">
        <f t="shared" si="74"/>
        <v>0</v>
      </c>
      <c r="F542" s="40">
        <f t="shared" si="75"/>
        <v>0</v>
      </c>
      <c r="G542" s="40">
        <f t="shared" si="76"/>
        <v>0</v>
      </c>
      <c r="H542" s="40">
        <f t="shared" si="77"/>
        <v>0</v>
      </c>
      <c r="I542" s="40">
        <f t="shared" si="78"/>
        <v>0</v>
      </c>
      <c r="J542" s="40">
        <f t="shared" si="79"/>
        <v>0</v>
      </c>
      <c r="K542" s="40">
        <f t="shared" si="80"/>
        <v>0</v>
      </c>
      <c r="L542" s="40">
        <f t="shared" si="81"/>
        <v>0</v>
      </c>
      <c r="M542" s="40">
        <v>1</v>
      </c>
      <c r="N542" s="40">
        <v>1</v>
      </c>
      <c r="O542" s="40">
        <v>0.5</v>
      </c>
      <c r="P542" s="40">
        <v>0.5</v>
      </c>
      <c r="Q542" s="40">
        <v>0.5</v>
      </c>
      <c r="R542" s="40">
        <v>0.5</v>
      </c>
      <c r="S542" s="40">
        <v>0.5</v>
      </c>
      <c r="T542" s="40">
        <v>0.5</v>
      </c>
      <c r="U542" s="40">
        <v>2</v>
      </c>
    </row>
    <row r="543" spans="1:21">
      <c r="A543" s="40">
        <v>5</v>
      </c>
      <c r="B543" s="40">
        <v>7</v>
      </c>
      <c r="C543" s="40">
        <v>12</v>
      </c>
      <c r="D543" s="40">
        <f t="shared" si="73"/>
        <v>0</v>
      </c>
      <c r="E543" s="40">
        <f t="shared" si="74"/>
        <v>0</v>
      </c>
      <c r="F543" s="40">
        <f t="shared" si="75"/>
        <v>0</v>
      </c>
      <c r="G543" s="40">
        <f t="shared" si="76"/>
        <v>0</v>
      </c>
      <c r="H543" s="40">
        <f t="shared" si="77"/>
        <v>0</v>
      </c>
      <c r="I543" s="40">
        <f t="shared" si="78"/>
        <v>0</v>
      </c>
      <c r="J543" s="40">
        <f t="shared" si="79"/>
        <v>0</v>
      </c>
      <c r="K543" s="40">
        <f t="shared" si="80"/>
        <v>0</v>
      </c>
      <c r="L543" s="40">
        <f t="shared" si="81"/>
        <v>0</v>
      </c>
      <c r="M543" s="40">
        <v>1</v>
      </c>
      <c r="N543" s="40">
        <v>1</v>
      </c>
      <c r="O543" s="40">
        <v>1</v>
      </c>
      <c r="P543" s="40">
        <v>1</v>
      </c>
      <c r="Q543" s="40">
        <v>1</v>
      </c>
      <c r="R543" s="40">
        <v>1</v>
      </c>
      <c r="S543" s="40">
        <v>1</v>
      </c>
      <c r="T543" s="40">
        <v>1</v>
      </c>
      <c r="U543" s="40">
        <v>3</v>
      </c>
    </row>
    <row r="544" spans="1:21">
      <c r="A544" s="40">
        <v>5</v>
      </c>
      <c r="B544" s="40">
        <v>8</v>
      </c>
      <c r="C544" s="40">
        <v>3</v>
      </c>
      <c r="D544" s="40">
        <f t="shared" si="73"/>
        <v>0</v>
      </c>
      <c r="E544" s="40">
        <f t="shared" si="74"/>
        <v>0</v>
      </c>
      <c r="F544" s="40">
        <f t="shared" si="75"/>
        <v>0</v>
      </c>
      <c r="G544" s="40">
        <f t="shared" si="76"/>
        <v>0</v>
      </c>
      <c r="H544" s="40">
        <f t="shared" si="77"/>
        <v>0</v>
      </c>
      <c r="I544" s="40">
        <f t="shared" si="78"/>
        <v>0</v>
      </c>
      <c r="J544" s="40">
        <f t="shared" si="79"/>
        <v>0</v>
      </c>
      <c r="K544" s="40">
        <f t="shared" si="80"/>
        <v>0</v>
      </c>
      <c r="L544" s="40">
        <f t="shared" si="81"/>
        <v>0</v>
      </c>
      <c r="M544" s="40">
        <v>1</v>
      </c>
      <c r="N544" s="40">
        <v>1</v>
      </c>
      <c r="O544" s="40">
        <v>1</v>
      </c>
      <c r="P544" s="40">
        <v>1</v>
      </c>
      <c r="Q544" s="40">
        <v>1</v>
      </c>
      <c r="R544" s="40">
        <v>0.5</v>
      </c>
      <c r="S544" s="40">
        <v>0.5</v>
      </c>
      <c r="T544" s="40">
        <v>0.5</v>
      </c>
      <c r="U544" s="40">
        <v>2</v>
      </c>
    </row>
    <row r="545" spans="1:21">
      <c r="A545" s="40">
        <v>5</v>
      </c>
      <c r="B545" s="40">
        <v>8</v>
      </c>
      <c r="C545" s="40">
        <v>4</v>
      </c>
      <c r="D545" s="40">
        <f t="shared" si="73"/>
        <v>0</v>
      </c>
      <c r="E545" s="40">
        <f t="shared" si="74"/>
        <v>0</v>
      </c>
      <c r="F545" s="40">
        <f t="shared" si="75"/>
        <v>0</v>
      </c>
      <c r="G545" s="40">
        <f t="shared" si="76"/>
        <v>0</v>
      </c>
      <c r="H545" s="40">
        <f t="shared" si="77"/>
        <v>0</v>
      </c>
      <c r="I545" s="40">
        <f t="shared" si="78"/>
        <v>0</v>
      </c>
      <c r="J545" s="40">
        <f t="shared" si="79"/>
        <v>0</v>
      </c>
      <c r="K545" s="40">
        <f t="shared" si="80"/>
        <v>0</v>
      </c>
      <c r="L545" s="40">
        <f t="shared" si="81"/>
        <v>0</v>
      </c>
      <c r="M545" s="40">
        <v>1</v>
      </c>
      <c r="N545" s="40">
        <v>1</v>
      </c>
      <c r="O545" s="40">
        <v>1</v>
      </c>
      <c r="P545" s="40">
        <v>1</v>
      </c>
      <c r="Q545" s="40">
        <v>0.84210526315789469</v>
      </c>
      <c r="R545" s="40">
        <v>0.5</v>
      </c>
      <c r="S545" s="40">
        <v>0.13157894736842105</v>
      </c>
      <c r="T545" s="40">
        <v>0.10526315789473684</v>
      </c>
      <c r="U545" s="40">
        <v>38</v>
      </c>
    </row>
    <row r="546" spans="1:21">
      <c r="A546" s="40">
        <v>5</v>
      </c>
      <c r="B546" s="40">
        <v>8</v>
      </c>
      <c r="C546" s="40">
        <v>5</v>
      </c>
      <c r="D546" s="40">
        <f t="shared" si="73"/>
        <v>0</v>
      </c>
      <c r="E546" s="40">
        <f t="shared" si="74"/>
        <v>0</v>
      </c>
      <c r="F546" s="40">
        <f t="shared" si="75"/>
        <v>0</v>
      </c>
      <c r="G546" s="40">
        <f t="shared" si="76"/>
        <v>0</v>
      </c>
      <c r="H546" s="40">
        <f t="shared" si="77"/>
        <v>0</v>
      </c>
      <c r="I546" s="40">
        <f t="shared" si="78"/>
        <v>0</v>
      </c>
      <c r="J546" s="40">
        <f t="shared" si="79"/>
        <v>0</v>
      </c>
      <c r="K546" s="40">
        <f t="shared" si="80"/>
        <v>0</v>
      </c>
      <c r="L546" s="40">
        <f t="shared" si="81"/>
        <v>0</v>
      </c>
      <c r="M546" s="40">
        <v>1</v>
      </c>
      <c r="N546" s="40">
        <v>1</v>
      </c>
      <c r="O546" s="40">
        <v>1</v>
      </c>
      <c r="P546" s="40">
        <v>1</v>
      </c>
      <c r="Q546" s="40">
        <v>0.88311688311688308</v>
      </c>
      <c r="R546" s="40">
        <v>0.41558441558441561</v>
      </c>
      <c r="S546" s="40">
        <v>0.14285714285714285</v>
      </c>
      <c r="T546" s="40">
        <v>7.792207792207792E-2</v>
      </c>
      <c r="U546" s="40">
        <v>77</v>
      </c>
    </row>
    <row r="547" spans="1:21">
      <c r="A547" s="40">
        <v>5</v>
      </c>
      <c r="B547" s="40">
        <v>8</v>
      </c>
      <c r="C547" s="40">
        <v>6</v>
      </c>
      <c r="D547" s="40">
        <f t="shared" si="73"/>
        <v>0</v>
      </c>
      <c r="E547" s="40">
        <f t="shared" si="74"/>
        <v>0</v>
      </c>
      <c r="F547" s="40">
        <f t="shared" si="75"/>
        <v>0</v>
      </c>
      <c r="G547" s="40">
        <f t="shared" si="76"/>
        <v>0</v>
      </c>
      <c r="H547" s="40">
        <f t="shared" si="77"/>
        <v>0</v>
      </c>
      <c r="I547" s="40">
        <f t="shared" si="78"/>
        <v>0</v>
      </c>
      <c r="J547" s="40">
        <f t="shared" si="79"/>
        <v>0</v>
      </c>
      <c r="K547" s="40">
        <f t="shared" si="80"/>
        <v>0</v>
      </c>
      <c r="L547" s="40">
        <f t="shared" si="81"/>
        <v>0</v>
      </c>
      <c r="M547" s="40">
        <v>1</v>
      </c>
      <c r="N547" s="40">
        <v>1</v>
      </c>
      <c r="O547" s="40">
        <v>1</v>
      </c>
      <c r="P547" s="40">
        <v>0.97674418604651159</v>
      </c>
      <c r="Q547" s="40">
        <v>0.80232558139534882</v>
      </c>
      <c r="R547" s="40">
        <v>0.55813953488372092</v>
      </c>
      <c r="S547" s="40">
        <v>0.27906976744186046</v>
      </c>
      <c r="T547" s="40">
        <v>0.11627906976744186</v>
      </c>
      <c r="U547" s="40">
        <v>86</v>
      </c>
    </row>
    <row r="548" spans="1:21">
      <c r="A548" s="40">
        <v>5</v>
      </c>
      <c r="B548" s="40">
        <v>8</v>
      </c>
      <c r="C548" s="40">
        <v>7</v>
      </c>
      <c r="D548" s="40">
        <f t="shared" si="73"/>
        <v>0</v>
      </c>
      <c r="E548" s="40">
        <f t="shared" si="74"/>
        <v>0</v>
      </c>
      <c r="F548" s="40">
        <f t="shared" si="75"/>
        <v>0</v>
      </c>
      <c r="G548" s="40">
        <f t="shared" si="76"/>
        <v>0</v>
      </c>
      <c r="H548" s="40">
        <f t="shared" si="77"/>
        <v>0</v>
      </c>
      <c r="I548" s="40">
        <f t="shared" si="78"/>
        <v>0</v>
      </c>
      <c r="J548" s="40">
        <f t="shared" si="79"/>
        <v>0</v>
      </c>
      <c r="K548" s="40">
        <f t="shared" si="80"/>
        <v>0</v>
      </c>
      <c r="L548" s="40">
        <f t="shared" si="81"/>
        <v>0</v>
      </c>
      <c r="M548" s="40">
        <v>1</v>
      </c>
      <c r="N548" s="40">
        <v>1</v>
      </c>
      <c r="O548" s="40">
        <v>1</v>
      </c>
      <c r="P548" s="40">
        <v>0.97058823529411764</v>
      </c>
      <c r="Q548" s="40">
        <v>0.8529411764705882</v>
      </c>
      <c r="R548" s="40">
        <v>0.61764705882352944</v>
      </c>
      <c r="S548" s="40">
        <v>0.35294117647058826</v>
      </c>
      <c r="T548" s="40">
        <v>0.27450980392156865</v>
      </c>
      <c r="U548" s="40">
        <v>102</v>
      </c>
    </row>
    <row r="549" spans="1:21">
      <c r="A549" s="40">
        <v>5</v>
      </c>
      <c r="B549" s="40">
        <v>8</v>
      </c>
      <c r="C549" s="40">
        <v>8</v>
      </c>
      <c r="D549" s="40">
        <f t="shared" si="73"/>
        <v>0</v>
      </c>
      <c r="E549" s="40">
        <f t="shared" si="74"/>
        <v>0</v>
      </c>
      <c r="F549" s="40">
        <f t="shared" si="75"/>
        <v>0</v>
      </c>
      <c r="G549" s="40">
        <f t="shared" si="76"/>
        <v>0</v>
      </c>
      <c r="H549" s="40">
        <f t="shared" si="77"/>
        <v>0</v>
      </c>
      <c r="I549" s="40">
        <f t="shared" si="78"/>
        <v>0</v>
      </c>
      <c r="J549" s="40">
        <f t="shared" si="79"/>
        <v>0</v>
      </c>
      <c r="K549" s="40">
        <f t="shared" si="80"/>
        <v>0</v>
      </c>
      <c r="L549" s="40">
        <f t="shared" si="81"/>
        <v>0</v>
      </c>
      <c r="M549" s="40">
        <v>1</v>
      </c>
      <c r="N549" s="40">
        <v>1</v>
      </c>
      <c r="O549" s="40">
        <v>1</v>
      </c>
      <c r="P549" s="40">
        <v>1</v>
      </c>
      <c r="Q549" s="40">
        <v>0.88135593220338981</v>
      </c>
      <c r="R549" s="40">
        <v>0.72881355932203384</v>
      </c>
      <c r="S549" s="40">
        <v>0.40677966101694918</v>
      </c>
      <c r="T549" s="40">
        <v>0.2711864406779661</v>
      </c>
      <c r="U549" s="40">
        <v>59</v>
      </c>
    </row>
    <row r="550" spans="1:21">
      <c r="A550" s="40">
        <v>5</v>
      </c>
      <c r="B550" s="40">
        <v>8</v>
      </c>
      <c r="C550" s="40">
        <v>9</v>
      </c>
      <c r="D550" s="40">
        <f t="shared" si="73"/>
        <v>0</v>
      </c>
      <c r="E550" s="40">
        <f t="shared" si="74"/>
        <v>0</v>
      </c>
      <c r="F550" s="40">
        <f t="shared" si="75"/>
        <v>0</v>
      </c>
      <c r="G550" s="40">
        <f t="shared" si="76"/>
        <v>0</v>
      </c>
      <c r="H550" s="40">
        <f t="shared" si="77"/>
        <v>0</v>
      </c>
      <c r="I550" s="40">
        <f t="shared" si="78"/>
        <v>0</v>
      </c>
      <c r="J550" s="40">
        <f t="shared" si="79"/>
        <v>0</v>
      </c>
      <c r="K550" s="40">
        <f t="shared" si="80"/>
        <v>0</v>
      </c>
      <c r="L550" s="40">
        <f t="shared" si="81"/>
        <v>0</v>
      </c>
      <c r="M550" s="40">
        <v>1</v>
      </c>
      <c r="N550" s="40">
        <v>1</v>
      </c>
      <c r="O550" s="40">
        <v>1</v>
      </c>
      <c r="P550" s="40">
        <v>1</v>
      </c>
      <c r="Q550" s="40">
        <v>0.94117647058823528</v>
      </c>
      <c r="R550" s="40">
        <v>0.70588235294117652</v>
      </c>
      <c r="S550" s="40">
        <v>0.47058823529411764</v>
      </c>
      <c r="T550" s="40">
        <v>0.29411764705882354</v>
      </c>
      <c r="U550" s="40">
        <v>17</v>
      </c>
    </row>
    <row r="551" spans="1:21">
      <c r="A551" s="40">
        <v>5</v>
      </c>
      <c r="B551" s="40">
        <v>8</v>
      </c>
      <c r="C551" s="40">
        <v>10</v>
      </c>
      <c r="D551" s="40">
        <f t="shared" si="73"/>
        <v>0</v>
      </c>
      <c r="E551" s="40">
        <f t="shared" si="74"/>
        <v>0</v>
      </c>
      <c r="F551" s="40">
        <f t="shared" si="75"/>
        <v>0</v>
      </c>
      <c r="G551" s="40">
        <f t="shared" si="76"/>
        <v>0</v>
      </c>
      <c r="H551" s="40">
        <f t="shared" si="77"/>
        <v>0</v>
      </c>
      <c r="I551" s="40">
        <f t="shared" si="78"/>
        <v>0</v>
      </c>
      <c r="J551" s="40">
        <f t="shared" si="79"/>
        <v>0</v>
      </c>
      <c r="K551" s="40">
        <f t="shared" si="80"/>
        <v>0</v>
      </c>
      <c r="L551" s="40">
        <f t="shared" si="81"/>
        <v>0</v>
      </c>
      <c r="M551" s="40">
        <v>1</v>
      </c>
      <c r="N551" s="40">
        <v>1</v>
      </c>
      <c r="O551" s="40">
        <v>1</v>
      </c>
      <c r="P551" s="40">
        <v>1</v>
      </c>
      <c r="Q551" s="40">
        <v>1</v>
      </c>
      <c r="R551" s="40">
        <v>0.8</v>
      </c>
      <c r="S551" s="40">
        <v>0.5</v>
      </c>
      <c r="T551" s="40">
        <v>0.4</v>
      </c>
      <c r="U551" s="40">
        <v>10</v>
      </c>
    </row>
    <row r="552" spans="1:21">
      <c r="A552" s="40">
        <v>5</v>
      </c>
      <c r="B552" s="40">
        <v>8</v>
      </c>
      <c r="C552" s="40">
        <v>11</v>
      </c>
      <c r="D552" s="40">
        <f t="shared" si="73"/>
        <v>0</v>
      </c>
      <c r="E552" s="40">
        <f t="shared" si="74"/>
        <v>0</v>
      </c>
      <c r="F552" s="40">
        <f t="shared" si="75"/>
        <v>0</v>
      </c>
      <c r="G552" s="40">
        <f t="shared" si="76"/>
        <v>0</v>
      </c>
      <c r="H552" s="40">
        <f t="shared" si="77"/>
        <v>0</v>
      </c>
      <c r="I552" s="40">
        <f t="shared" si="78"/>
        <v>0</v>
      </c>
      <c r="J552" s="40">
        <f t="shared" si="79"/>
        <v>0</v>
      </c>
      <c r="K552" s="40">
        <f t="shared" si="80"/>
        <v>0</v>
      </c>
      <c r="L552" s="40">
        <f t="shared" si="81"/>
        <v>0</v>
      </c>
      <c r="M552" s="40">
        <v>1</v>
      </c>
      <c r="N552" s="40">
        <v>1</v>
      </c>
      <c r="O552" s="40">
        <v>1</v>
      </c>
      <c r="P552" s="40">
        <v>1</v>
      </c>
      <c r="Q552" s="40">
        <v>1</v>
      </c>
      <c r="R552" s="40">
        <v>1</v>
      </c>
      <c r="S552" s="40">
        <v>1</v>
      </c>
      <c r="T552" s="40">
        <v>1</v>
      </c>
      <c r="U552" s="40">
        <v>1</v>
      </c>
    </row>
    <row r="553" spans="1:21">
      <c r="A553" s="40">
        <v>5</v>
      </c>
      <c r="B553" s="40">
        <v>8</v>
      </c>
      <c r="C553" s="40">
        <v>12</v>
      </c>
      <c r="D553" s="40">
        <f t="shared" si="73"/>
        <v>0</v>
      </c>
      <c r="E553" s="40">
        <f t="shared" si="74"/>
        <v>0</v>
      </c>
      <c r="F553" s="40">
        <f t="shared" si="75"/>
        <v>0</v>
      </c>
      <c r="G553" s="40">
        <f t="shared" si="76"/>
        <v>0</v>
      </c>
      <c r="H553" s="40">
        <f t="shared" si="77"/>
        <v>0</v>
      </c>
      <c r="I553" s="40">
        <f t="shared" si="78"/>
        <v>0</v>
      </c>
      <c r="J553" s="40">
        <f t="shared" si="79"/>
        <v>0</v>
      </c>
      <c r="K553" s="40">
        <f t="shared" si="80"/>
        <v>0</v>
      </c>
      <c r="L553" s="40">
        <f t="shared" si="81"/>
        <v>0</v>
      </c>
      <c r="M553" s="40">
        <v>1</v>
      </c>
      <c r="N553" s="40">
        <v>1</v>
      </c>
      <c r="O553" s="40">
        <v>1</v>
      </c>
      <c r="P553" s="40">
        <v>1</v>
      </c>
      <c r="Q553" s="40">
        <v>1</v>
      </c>
      <c r="R553" s="40">
        <v>1</v>
      </c>
      <c r="S553" s="40">
        <v>1</v>
      </c>
      <c r="T553" s="40">
        <v>1</v>
      </c>
      <c r="U553" s="40">
        <v>2</v>
      </c>
    </row>
    <row r="554" spans="1:21">
      <c r="A554" s="40">
        <v>5</v>
      </c>
      <c r="B554" s="40">
        <v>9</v>
      </c>
      <c r="C554" s="40">
        <v>4</v>
      </c>
      <c r="D554" s="40">
        <f t="shared" si="73"/>
        <v>0</v>
      </c>
      <c r="E554" s="40">
        <f t="shared" si="74"/>
        <v>0</v>
      </c>
      <c r="F554" s="40">
        <f t="shared" si="75"/>
        <v>0</v>
      </c>
      <c r="G554" s="40">
        <f t="shared" si="76"/>
        <v>0</v>
      </c>
      <c r="H554" s="40">
        <f t="shared" si="77"/>
        <v>0</v>
      </c>
      <c r="I554" s="40">
        <f t="shared" si="78"/>
        <v>0</v>
      </c>
      <c r="J554" s="40">
        <f t="shared" si="79"/>
        <v>0</v>
      </c>
      <c r="K554" s="40">
        <f t="shared" si="80"/>
        <v>0</v>
      </c>
      <c r="L554" s="40">
        <f t="shared" si="81"/>
        <v>0</v>
      </c>
      <c r="M554" s="40">
        <v>1</v>
      </c>
      <c r="N554" s="40">
        <v>1</v>
      </c>
      <c r="O554" s="40">
        <v>1</v>
      </c>
      <c r="P554" s="40">
        <v>1</v>
      </c>
      <c r="Q554" s="40">
        <v>0.8666666666666667</v>
      </c>
      <c r="R554" s="40">
        <v>0.73333333333333328</v>
      </c>
      <c r="S554" s="40">
        <v>0.33333333333333331</v>
      </c>
      <c r="T554" s="40">
        <v>6.6666666666666666E-2</v>
      </c>
      <c r="U554" s="40">
        <v>15</v>
      </c>
    </row>
    <row r="555" spans="1:21">
      <c r="A555" s="40">
        <v>5</v>
      </c>
      <c r="B555" s="40">
        <v>9</v>
      </c>
      <c r="C555" s="40">
        <v>5</v>
      </c>
      <c r="D555" s="40">
        <f t="shared" si="73"/>
        <v>0</v>
      </c>
      <c r="E555" s="40">
        <f t="shared" si="74"/>
        <v>0</v>
      </c>
      <c r="F555" s="40">
        <f t="shared" si="75"/>
        <v>0</v>
      </c>
      <c r="G555" s="40">
        <f t="shared" si="76"/>
        <v>0</v>
      </c>
      <c r="H555" s="40">
        <f t="shared" si="77"/>
        <v>0</v>
      </c>
      <c r="I555" s="40">
        <f t="shared" si="78"/>
        <v>0</v>
      </c>
      <c r="J555" s="40">
        <f t="shared" si="79"/>
        <v>0</v>
      </c>
      <c r="K555" s="40">
        <f t="shared" si="80"/>
        <v>0</v>
      </c>
      <c r="L555" s="40">
        <f t="shared" si="81"/>
        <v>0</v>
      </c>
      <c r="M555" s="40">
        <v>1</v>
      </c>
      <c r="N555" s="40">
        <v>1</v>
      </c>
      <c r="O555" s="40">
        <v>1</v>
      </c>
      <c r="P555" s="40">
        <v>0.97826086956521741</v>
      </c>
      <c r="Q555" s="40">
        <v>0.93478260869565222</v>
      </c>
      <c r="R555" s="40">
        <v>0.69565217391304346</v>
      </c>
      <c r="S555" s="40">
        <v>0.34782608695652173</v>
      </c>
      <c r="T555" s="40">
        <v>0.21739130434782608</v>
      </c>
      <c r="U555" s="40">
        <v>46</v>
      </c>
    </row>
    <row r="556" spans="1:21">
      <c r="A556" s="40">
        <v>5</v>
      </c>
      <c r="B556" s="40">
        <v>9</v>
      </c>
      <c r="C556" s="40">
        <v>6</v>
      </c>
      <c r="D556" s="40">
        <f t="shared" si="73"/>
        <v>0</v>
      </c>
      <c r="E556" s="40">
        <f t="shared" si="74"/>
        <v>0</v>
      </c>
      <c r="F556" s="40">
        <f t="shared" si="75"/>
        <v>0</v>
      </c>
      <c r="G556" s="40">
        <f t="shared" si="76"/>
        <v>0</v>
      </c>
      <c r="H556" s="40">
        <f t="shared" si="77"/>
        <v>0</v>
      </c>
      <c r="I556" s="40">
        <f t="shared" si="78"/>
        <v>0</v>
      </c>
      <c r="J556" s="40">
        <f t="shared" si="79"/>
        <v>0</v>
      </c>
      <c r="K556" s="40">
        <f t="shared" si="80"/>
        <v>0</v>
      </c>
      <c r="L556" s="40">
        <f t="shared" si="81"/>
        <v>0</v>
      </c>
      <c r="M556" s="40">
        <v>1</v>
      </c>
      <c r="N556" s="40">
        <v>1</v>
      </c>
      <c r="O556" s="40">
        <v>1</v>
      </c>
      <c r="P556" s="40">
        <v>1</v>
      </c>
      <c r="Q556" s="40">
        <v>0.93506493506493504</v>
      </c>
      <c r="R556" s="40">
        <v>0.55844155844155841</v>
      </c>
      <c r="S556" s="40">
        <v>0.2857142857142857</v>
      </c>
      <c r="T556" s="40">
        <v>0.22077922077922077</v>
      </c>
      <c r="U556" s="40">
        <v>77</v>
      </c>
    </row>
    <row r="557" spans="1:21">
      <c r="A557" s="40">
        <v>5</v>
      </c>
      <c r="B557" s="40">
        <v>9</v>
      </c>
      <c r="C557" s="40">
        <v>7</v>
      </c>
      <c r="D557" s="40">
        <f t="shared" si="73"/>
        <v>0</v>
      </c>
      <c r="E557" s="40">
        <f t="shared" si="74"/>
        <v>0</v>
      </c>
      <c r="F557" s="40">
        <f t="shared" si="75"/>
        <v>0</v>
      </c>
      <c r="G557" s="40">
        <f t="shared" si="76"/>
        <v>0</v>
      </c>
      <c r="H557" s="40">
        <f t="shared" si="77"/>
        <v>0</v>
      </c>
      <c r="I557" s="40">
        <f t="shared" si="78"/>
        <v>0</v>
      </c>
      <c r="J557" s="40">
        <f t="shared" si="79"/>
        <v>0</v>
      </c>
      <c r="K557" s="40">
        <f t="shared" si="80"/>
        <v>0</v>
      </c>
      <c r="L557" s="40">
        <f t="shared" si="81"/>
        <v>0</v>
      </c>
      <c r="M557" s="40">
        <v>1</v>
      </c>
      <c r="N557" s="40">
        <v>1</v>
      </c>
      <c r="O557" s="40">
        <v>1</v>
      </c>
      <c r="P557" s="40">
        <v>1</v>
      </c>
      <c r="Q557" s="40">
        <v>0.93975903614457834</v>
      </c>
      <c r="R557" s="40">
        <v>0.77108433734939763</v>
      </c>
      <c r="S557" s="40">
        <v>0.45783132530120479</v>
      </c>
      <c r="T557" s="40">
        <v>0.37349397590361444</v>
      </c>
      <c r="U557" s="40">
        <v>83</v>
      </c>
    </row>
    <row r="558" spans="1:21">
      <c r="A558" s="40">
        <v>5</v>
      </c>
      <c r="B558" s="40">
        <v>9</v>
      </c>
      <c r="C558" s="40">
        <v>8</v>
      </c>
      <c r="D558" s="40">
        <f t="shared" si="73"/>
        <v>0</v>
      </c>
      <c r="E558" s="40">
        <f t="shared" si="74"/>
        <v>0</v>
      </c>
      <c r="F558" s="40">
        <f t="shared" si="75"/>
        <v>0</v>
      </c>
      <c r="G558" s="40">
        <f t="shared" si="76"/>
        <v>0</v>
      </c>
      <c r="H558" s="40">
        <f t="shared" si="77"/>
        <v>0</v>
      </c>
      <c r="I558" s="40">
        <f t="shared" si="78"/>
        <v>0</v>
      </c>
      <c r="J558" s="40">
        <f t="shared" si="79"/>
        <v>0</v>
      </c>
      <c r="K558" s="40">
        <f t="shared" si="80"/>
        <v>0</v>
      </c>
      <c r="L558" s="40">
        <f t="shared" si="81"/>
        <v>0</v>
      </c>
      <c r="M558" s="40">
        <v>1</v>
      </c>
      <c r="N558" s="40">
        <v>1</v>
      </c>
      <c r="O558" s="40">
        <v>1</v>
      </c>
      <c r="P558" s="40">
        <v>1</v>
      </c>
      <c r="Q558" s="40">
        <v>0.95744680851063835</v>
      </c>
      <c r="R558" s="40">
        <v>0.82978723404255317</v>
      </c>
      <c r="S558" s="40">
        <v>0.55319148936170215</v>
      </c>
      <c r="T558" s="40">
        <v>0.44680851063829785</v>
      </c>
      <c r="U558" s="40">
        <v>47</v>
      </c>
    </row>
    <row r="559" spans="1:21">
      <c r="A559" s="40">
        <v>5</v>
      </c>
      <c r="B559" s="40">
        <v>9</v>
      </c>
      <c r="C559" s="40">
        <v>9</v>
      </c>
      <c r="D559" s="40">
        <f t="shared" si="73"/>
        <v>0</v>
      </c>
      <c r="E559" s="40">
        <f t="shared" si="74"/>
        <v>0</v>
      </c>
      <c r="F559" s="40">
        <f t="shared" si="75"/>
        <v>0</v>
      </c>
      <c r="G559" s="40">
        <f t="shared" si="76"/>
        <v>0</v>
      </c>
      <c r="H559" s="40">
        <f t="shared" si="77"/>
        <v>0</v>
      </c>
      <c r="I559" s="40">
        <f t="shared" si="78"/>
        <v>0</v>
      </c>
      <c r="J559" s="40">
        <f t="shared" si="79"/>
        <v>0</v>
      </c>
      <c r="K559" s="40">
        <f t="shared" si="80"/>
        <v>0</v>
      </c>
      <c r="L559" s="40">
        <f t="shared" si="81"/>
        <v>0</v>
      </c>
      <c r="M559" s="40">
        <v>1</v>
      </c>
      <c r="N559" s="40">
        <v>1</v>
      </c>
      <c r="O559" s="40">
        <v>1</v>
      </c>
      <c r="P559" s="40">
        <v>1</v>
      </c>
      <c r="Q559" s="40">
        <v>1</v>
      </c>
      <c r="R559" s="40">
        <v>0.84210526315789469</v>
      </c>
      <c r="S559" s="40">
        <v>0.57894736842105265</v>
      </c>
      <c r="T559" s="40">
        <v>0.52631578947368418</v>
      </c>
      <c r="U559" s="40">
        <v>19</v>
      </c>
    </row>
    <row r="560" spans="1:21">
      <c r="A560" s="40">
        <v>5</v>
      </c>
      <c r="B560" s="40">
        <v>9</v>
      </c>
      <c r="C560" s="40">
        <v>10</v>
      </c>
      <c r="D560" s="40">
        <f t="shared" si="73"/>
        <v>0</v>
      </c>
      <c r="E560" s="40">
        <f t="shared" si="74"/>
        <v>0</v>
      </c>
      <c r="F560" s="40">
        <f t="shared" si="75"/>
        <v>0</v>
      </c>
      <c r="G560" s="40">
        <f t="shared" si="76"/>
        <v>0</v>
      </c>
      <c r="H560" s="40">
        <f t="shared" si="77"/>
        <v>0</v>
      </c>
      <c r="I560" s="40">
        <f t="shared" si="78"/>
        <v>0</v>
      </c>
      <c r="J560" s="40">
        <f t="shared" si="79"/>
        <v>0</v>
      </c>
      <c r="K560" s="40">
        <f t="shared" si="80"/>
        <v>0</v>
      </c>
      <c r="L560" s="40">
        <f t="shared" si="81"/>
        <v>0</v>
      </c>
      <c r="M560" s="40">
        <v>1</v>
      </c>
      <c r="N560" s="40">
        <v>1</v>
      </c>
      <c r="O560" s="40">
        <v>1</v>
      </c>
      <c r="P560" s="40">
        <v>1</v>
      </c>
      <c r="Q560" s="40">
        <v>1</v>
      </c>
      <c r="R560" s="40">
        <v>1</v>
      </c>
      <c r="S560" s="40">
        <v>0.75</v>
      </c>
      <c r="T560" s="40">
        <v>0.75</v>
      </c>
      <c r="U560" s="40">
        <v>8</v>
      </c>
    </row>
    <row r="561" spans="1:21">
      <c r="A561" s="40">
        <v>5</v>
      </c>
      <c r="B561" s="40">
        <v>9</v>
      </c>
      <c r="C561" s="40">
        <v>11</v>
      </c>
      <c r="D561" s="40">
        <f t="shared" si="73"/>
        <v>0</v>
      </c>
      <c r="E561" s="40">
        <f t="shared" si="74"/>
        <v>0</v>
      </c>
      <c r="F561" s="40">
        <f t="shared" si="75"/>
        <v>0</v>
      </c>
      <c r="G561" s="40">
        <f t="shared" si="76"/>
        <v>0</v>
      </c>
      <c r="H561" s="40">
        <f t="shared" si="77"/>
        <v>0</v>
      </c>
      <c r="I561" s="40">
        <f t="shared" si="78"/>
        <v>0</v>
      </c>
      <c r="J561" s="40">
        <f t="shared" si="79"/>
        <v>0</v>
      </c>
      <c r="K561" s="40">
        <f t="shared" si="80"/>
        <v>0</v>
      </c>
      <c r="L561" s="40">
        <f t="shared" si="81"/>
        <v>0</v>
      </c>
      <c r="M561" s="40">
        <v>1</v>
      </c>
      <c r="N561" s="40">
        <v>1</v>
      </c>
      <c r="O561" s="40">
        <v>1</v>
      </c>
      <c r="P561" s="40">
        <v>1</v>
      </c>
      <c r="Q561" s="40">
        <v>1</v>
      </c>
      <c r="R561" s="40">
        <v>1</v>
      </c>
      <c r="S561" s="40">
        <v>0</v>
      </c>
      <c r="T561" s="40">
        <v>0</v>
      </c>
      <c r="U561" s="40">
        <v>2</v>
      </c>
    </row>
    <row r="562" spans="1:21">
      <c r="A562" s="40">
        <v>5</v>
      </c>
      <c r="B562" s="40">
        <v>9</v>
      </c>
      <c r="C562" s="40">
        <v>12</v>
      </c>
      <c r="D562" s="40">
        <f t="shared" si="73"/>
        <v>0</v>
      </c>
      <c r="E562" s="40">
        <f t="shared" si="74"/>
        <v>0</v>
      </c>
      <c r="F562" s="40">
        <f t="shared" si="75"/>
        <v>0</v>
      </c>
      <c r="G562" s="40">
        <f t="shared" si="76"/>
        <v>0</v>
      </c>
      <c r="H562" s="40">
        <f t="shared" si="77"/>
        <v>0</v>
      </c>
      <c r="I562" s="40">
        <f t="shared" si="78"/>
        <v>0</v>
      </c>
      <c r="J562" s="40">
        <f t="shared" si="79"/>
        <v>0</v>
      </c>
      <c r="K562" s="40">
        <f t="shared" si="80"/>
        <v>0</v>
      </c>
      <c r="L562" s="40">
        <f t="shared" si="81"/>
        <v>0</v>
      </c>
      <c r="M562" s="40">
        <v>1</v>
      </c>
      <c r="N562" s="40">
        <v>1</v>
      </c>
      <c r="O562" s="40">
        <v>1</v>
      </c>
      <c r="P562" s="40">
        <v>1</v>
      </c>
      <c r="Q562" s="40">
        <v>1</v>
      </c>
      <c r="R562" s="40">
        <v>0.5</v>
      </c>
      <c r="S562" s="40">
        <v>0.5</v>
      </c>
      <c r="T562" s="40">
        <v>0.5</v>
      </c>
      <c r="U562" s="40">
        <v>2</v>
      </c>
    </row>
    <row r="563" spans="1:21">
      <c r="A563" s="40">
        <v>5</v>
      </c>
      <c r="B563" s="40">
        <v>10</v>
      </c>
      <c r="C563" s="40">
        <v>4</v>
      </c>
      <c r="D563" s="40">
        <f t="shared" si="73"/>
        <v>0</v>
      </c>
      <c r="E563" s="40">
        <f t="shared" si="74"/>
        <v>0</v>
      </c>
      <c r="F563" s="40">
        <f t="shared" si="75"/>
        <v>0</v>
      </c>
      <c r="G563" s="40">
        <f t="shared" si="76"/>
        <v>0</v>
      </c>
      <c r="H563" s="40">
        <f t="shared" si="77"/>
        <v>0</v>
      </c>
      <c r="I563" s="40">
        <f t="shared" si="78"/>
        <v>0</v>
      </c>
      <c r="J563" s="40">
        <f t="shared" si="79"/>
        <v>0</v>
      </c>
      <c r="K563" s="40">
        <f t="shared" si="80"/>
        <v>0</v>
      </c>
      <c r="L563" s="40">
        <f t="shared" si="81"/>
        <v>0</v>
      </c>
      <c r="M563" s="40">
        <v>1</v>
      </c>
      <c r="N563" s="40">
        <v>1</v>
      </c>
      <c r="O563" s="40">
        <v>1</v>
      </c>
      <c r="P563" s="40">
        <v>1</v>
      </c>
      <c r="Q563" s="40">
        <v>1</v>
      </c>
      <c r="R563" s="40">
        <v>1</v>
      </c>
      <c r="S563" s="40">
        <v>1</v>
      </c>
      <c r="T563" s="40">
        <v>1</v>
      </c>
      <c r="U563" s="40">
        <v>6</v>
      </c>
    </row>
    <row r="564" spans="1:21">
      <c r="A564" s="40">
        <v>5</v>
      </c>
      <c r="B564" s="40">
        <v>10</v>
      </c>
      <c r="C564" s="40">
        <v>5</v>
      </c>
      <c r="D564" s="40">
        <f t="shared" si="73"/>
        <v>0</v>
      </c>
      <c r="E564" s="40">
        <f t="shared" si="74"/>
        <v>0</v>
      </c>
      <c r="F564" s="40">
        <f t="shared" si="75"/>
        <v>0</v>
      </c>
      <c r="G564" s="40">
        <f t="shared" si="76"/>
        <v>0</v>
      </c>
      <c r="H564" s="40">
        <f t="shared" si="77"/>
        <v>0</v>
      </c>
      <c r="I564" s="40">
        <f t="shared" si="78"/>
        <v>0</v>
      </c>
      <c r="J564" s="40">
        <f t="shared" si="79"/>
        <v>0</v>
      </c>
      <c r="K564" s="40">
        <f t="shared" si="80"/>
        <v>0</v>
      </c>
      <c r="L564" s="40">
        <f t="shared" si="81"/>
        <v>0</v>
      </c>
      <c r="M564" s="40">
        <v>1</v>
      </c>
      <c r="N564" s="40">
        <v>1</v>
      </c>
      <c r="O564" s="40">
        <v>1</v>
      </c>
      <c r="P564" s="40">
        <v>1</v>
      </c>
      <c r="Q564" s="40">
        <v>1</v>
      </c>
      <c r="R564" s="40">
        <v>0.94444444444444442</v>
      </c>
      <c r="S564" s="40">
        <v>0.77777777777777779</v>
      </c>
      <c r="T564" s="40">
        <v>0.72222222222222221</v>
      </c>
      <c r="U564" s="40">
        <v>18</v>
      </c>
    </row>
    <row r="565" spans="1:21">
      <c r="A565" s="40">
        <v>5</v>
      </c>
      <c r="B565" s="40">
        <v>10</v>
      </c>
      <c r="C565" s="40">
        <v>6</v>
      </c>
      <c r="D565" s="40">
        <f t="shared" si="73"/>
        <v>0</v>
      </c>
      <c r="E565" s="40">
        <f t="shared" si="74"/>
        <v>0</v>
      </c>
      <c r="F565" s="40">
        <f t="shared" si="75"/>
        <v>0</v>
      </c>
      <c r="G565" s="40">
        <f t="shared" si="76"/>
        <v>0</v>
      </c>
      <c r="H565" s="40">
        <f t="shared" si="77"/>
        <v>0</v>
      </c>
      <c r="I565" s="40">
        <f t="shared" si="78"/>
        <v>0</v>
      </c>
      <c r="J565" s="40">
        <f t="shared" si="79"/>
        <v>0</v>
      </c>
      <c r="K565" s="40">
        <f t="shared" si="80"/>
        <v>0</v>
      </c>
      <c r="L565" s="40">
        <f t="shared" si="81"/>
        <v>0</v>
      </c>
      <c r="M565" s="40">
        <v>1</v>
      </c>
      <c r="N565" s="40">
        <v>1</v>
      </c>
      <c r="O565" s="40">
        <v>1</v>
      </c>
      <c r="P565" s="40">
        <v>0.967741935483871</v>
      </c>
      <c r="Q565" s="40">
        <v>0.93548387096774188</v>
      </c>
      <c r="R565" s="40">
        <v>0.70967741935483875</v>
      </c>
      <c r="S565" s="40">
        <v>0.5161290322580645</v>
      </c>
      <c r="T565" s="40">
        <v>0.38709677419354838</v>
      </c>
      <c r="U565" s="40">
        <v>31</v>
      </c>
    </row>
    <row r="566" spans="1:21">
      <c r="A566" s="40">
        <v>5</v>
      </c>
      <c r="B566" s="40">
        <v>10</v>
      </c>
      <c r="C566" s="40">
        <v>7</v>
      </c>
      <c r="D566" s="40">
        <f t="shared" si="73"/>
        <v>0</v>
      </c>
      <c r="E566" s="40">
        <f t="shared" si="74"/>
        <v>0</v>
      </c>
      <c r="F566" s="40">
        <f t="shared" si="75"/>
        <v>0</v>
      </c>
      <c r="G566" s="40">
        <f t="shared" si="76"/>
        <v>0</v>
      </c>
      <c r="H566" s="40">
        <f t="shared" si="77"/>
        <v>0</v>
      </c>
      <c r="I566" s="40">
        <f t="shared" si="78"/>
        <v>0</v>
      </c>
      <c r="J566" s="40">
        <f t="shared" si="79"/>
        <v>0</v>
      </c>
      <c r="K566" s="40">
        <f t="shared" si="80"/>
        <v>0</v>
      </c>
      <c r="L566" s="40">
        <f t="shared" si="81"/>
        <v>0</v>
      </c>
      <c r="M566" s="40">
        <v>1</v>
      </c>
      <c r="N566" s="40">
        <v>1</v>
      </c>
      <c r="O566" s="40">
        <v>1</v>
      </c>
      <c r="P566" s="40">
        <v>0.9850746268656716</v>
      </c>
      <c r="Q566" s="40">
        <v>0.9850746268656716</v>
      </c>
      <c r="R566" s="40">
        <v>0.88059701492537312</v>
      </c>
      <c r="S566" s="40">
        <v>0.62686567164179108</v>
      </c>
      <c r="T566" s="40">
        <v>0.43283582089552236</v>
      </c>
      <c r="U566" s="40">
        <v>67</v>
      </c>
    </row>
    <row r="567" spans="1:21">
      <c r="A567" s="40">
        <v>5</v>
      </c>
      <c r="B567" s="40">
        <v>10</v>
      </c>
      <c r="C567" s="40">
        <v>8</v>
      </c>
      <c r="D567" s="40">
        <f t="shared" si="73"/>
        <v>0</v>
      </c>
      <c r="E567" s="40">
        <f t="shared" si="74"/>
        <v>0</v>
      </c>
      <c r="F567" s="40">
        <f t="shared" si="75"/>
        <v>0</v>
      </c>
      <c r="G567" s="40">
        <f t="shared" si="76"/>
        <v>0</v>
      </c>
      <c r="H567" s="40">
        <f t="shared" si="77"/>
        <v>0</v>
      </c>
      <c r="I567" s="40">
        <f t="shared" si="78"/>
        <v>0</v>
      </c>
      <c r="J567" s="40">
        <f t="shared" si="79"/>
        <v>0</v>
      </c>
      <c r="K567" s="40">
        <f t="shared" si="80"/>
        <v>0</v>
      </c>
      <c r="L567" s="40">
        <f t="shared" si="81"/>
        <v>0</v>
      </c>
      <c r="M567" s="40">
        <v>1</v>
      </c>
      <c r="N567" s="40">
        <v>1</v>
      </c>
      <c r="O567" s="40">
        <v>1</v>
      </c>
      <c r="P567" s="40">
        <v>1</v>
      </c>
      <c r="Q567" s="40">
        <v>0.96969696969696972</v>
      </c>
      <c r="R567" s="40">
        <v>0.81818181818181823</v>
      </c>
      <c r="S567" s="40">
        <v>0.60606060606060608</v>
      </c>
      <c r="T567" s="40">
        <v>0.5757575757575758</v>
      </c>
      <c r="U567" s="40">
        <v>33</v>
      </c>
    </row>
    <row r="568" spans="1:21">
      <c r="A568" s="40">
        <v>5</v>
      </c>
      <c r="B568" s="40">
        <v>10</v>
      </c>
      <c r="C568" s="40">
        <v>9</v>
      </c>
      <c r="D568" s="40">
        <f t="shared" si="73"/>
        <v>0</v>
      </c>
      <c r="E568" s="40">
        <f t="shared" si="74"/>
        <v>0</v>
      </c>
      <c r="F568" s="40">
        <f t="shared" si="75"/>
        <v>0</v>
      </c>
      <c r="G568" s="40">
        <f t="shared" si="76"/>
        <v>0</v>
      </c>
      <c r="H568" s="40">
        <f t="shared" si="77"/>
        <v>0</v>
      </c>
      <c r="I568" s="40">
        <f t="shared" si="78"/>
        <v>0</v>
      </c>
      <c r="J568" s="40">
        <f t="shared" si="79"/>
        <v>0</v>
      </c>
      <c r="K568" s="40">
        <f t="shared" si="80"/>
        <v>0</v>
      </c>
      <c r="L568" s="40">
        <f t="shared" si="81"/>
        <v>0</v>
      </c>
      <c r="M568" s="40">
        <v>1</v>
      </c>
      <c r="N568" s="40">
        <v>1</v>
      </c>
      <c r="O568" s="40">
        <v>1</v>
      </c>
      <c r="P568" s="40">
        <v>1</v>
      </c>
      <c r="Q568" s="40">
        <v>0.95652173913043481</v>
      </c>
      <c r="R568" s="40">
        <v>0.86956521739130432</v>
      </c>
      <c r="S568" s="40">
        <v>0.78260869565217395</v>
      </c>
      <c r="T568" s="40">
        <v>0.56521739130434778</v>
      </c>
      <c r="U568" s="40">
        <v>23</v>
      </c>
    </row>
    <row r="569" spans="1:21">
      <c r="A569" s="40">
        <v>5</v>
      </c>
      <c r="B569" s="40">
        <v>10</v>
      </c>
      <c r="C569" s="40">
        <v>10</v>
      </c>
      <c r="D569" s="40">
        <f t="shared" si="73"/>
        <v>0</v>
      </c>
      <c r="E569" s="40">
        <f t="shared" si="74"/>
        <v>0</v>
      </c>
      <c r="F569" s="40">
        <f t="shared" si="75"/>
        <v>0</v>
      </c>
      <c r="G569" s="40">
        <f t="shared" si="76"/>
        <v>0</v>
      </c>
      <c r="H569" s="40">
        <f t="shared" si="77"/>
        <v>0</v>
      </c>
      <c r="I569" s="40">
        <f t="shared" si="78"/>
        <v>0</v>
      </c>
      <c r="J569" s="40">
        <f t="shared" si="79"/>
        <v>0</v>
      </c>
      <c r="K569" s="40">
        <f t="shared" si="80"/>
        <v>0</v>
      </c>
      <c r="L569" s="40">
        <f t="shared" si="81"/>
        <v>0</v>
      </c>
      <c r="M569" s="40">
        <v>1</v>
      </c>
      <c r="N569" s="40">
        <v>1</v>
      </c>
      <c r="O569" s="40">
        <v>1</v>
      </c>
      <c r="P569" s="40">
        <v>1</v>
      </c>
      <c r="Q569" s="40">
        <v>1</v>
      </c>
      <c r="R569" s="40">
        <v>1</v>
      </c>
      <c r="S569" s="40">
        <v>0.92307692307692313</v>
      </c>
      <c r="T569" s="40">
        <v>0.84615384615384615</v>
      </c>
      <c r="U569" s="40">
        <v>13</v>
      </c>
    </row>
    <row r="570" spans="1:21">
      <c r="A570" s="40">
        <v>5</v>
      </c>
      <c r="B570" s="40">
        <v>10</v>
      </c>
      <c r="C570" s="40">
        <v>11</v>
      </c>
      <c r="D570" s="40">
        <f t="shared" si="73"/>
        <v>0</v>
      </c>
      <c r="E570" s="40">
        <f t="shared" si="74"/>
        <v>0</v>
      </c>
      <c r="F570" s="40">
        <f t="shared" si="75"/>
        <v>0</v>
      </c>
      <c r="G570" s="40">
        <f t="shared" si="76"/>
        <v>0</v>
      </c>
      <c r="H570" s="40">
        <f t="shared" si="77"/>
        <v>0</v>
      </c>
      <c r="I570" s="40">
        <f t="shared" si="78"/>
        <v>0</v>
      </c>
      <c r="J570" s="40">
        <f t="shared" si="79"/>
        <v>0</v>
      </c>
      <c r="K570" s="40">
        <f t="shared" si="80"/>
        <v>0</v>
      </c>
      <c r="L570" s="40">
        <f t="shared" si="81"/>
        <v>0</v>
      </c>
      <c r="M570" s="40">
        <v>1</v>
      </c>
      <c r="N570" s="40">
        <v>1</v>
      </c>
      <c r="O570" s="40">
        <v>1</v>
      </c>
      <c r="P570" s="40">
        <v>1</v>
      </c>
      <c r="Q570" s="40">
        <v>0.66666666666666663</v>
      </c>
      <c r="R570" s="40">
        <v>0.66666666666666663</v>
      </c>
      <c r="S570" s="40">
        <v>0.66666666666666663</v>
      </c>
      <c r="T570" s="40">
        <v>0.66666666666666663</v>
      </c>
      <c r="U570" s="40">
        <v>3</v>
      </c>
    </row>
    <row r="571" spans="1:21">
      <c r="A571" s="40">
        <v>5</v>
      </c>
      <c r="B571" s="40">
        <v>11</v>
      </c>
      <c r="C571" s="40">
        <v>4</v>
      </c>
      <c r="D571" s="40">
        <f t="shared" si="73"/>
        <v>0</v>
      </c>
      <c r="E571" s="40">
        <f t="shared" si="74"/>
        <v>0</v>
      </c>
      <c r="F571" s="40">
        <f t="shared" si="75"/>
        <v>0</v>
      </c>
      <c r="G571" s="40">
        <f t="shared" si="76"/>
        <v>0</v>
      </c>
      <c r="H571" s="40">
        <f t="shared" si="77"/>
        <v>0</v>
      </c>
      <c r="I571" s="40">
        <f t="shared" si="78"/>
        <v>0</v>
      </c>
      <c r="J571" s="40">
        <f t="shared" si="79"/>
        <v>0</v>
      </c>
      <c r="K571" s="40">
        <f t="shared" si="80"/>
        <v>0</v>
      </c>
      <c r="L571" s="40">
        <f t="shared" si="81"/>
        <v>0</v>
      </c>
      <c r="M571" s="40">
        <v>1</v>
      </c>
      <c r="N571" s="40">
        <v>1</v>
      </c>
      <c r="O571" s="40">
        <v>1</v>
      </c>
      <c r="P571" s="40">
        <v>1</v>
      </c>
      <c r="Q571" s="40">
        <v>1</v>
      </c>
      <c r="R571" s="40">
        <v>1</v>
      </c>
      <c r="S571" s="40">
        <v>1</v>
      </c>
      <c r="T571" s="40">
        <v>1</v>
      </c>
      <c r="U571" s="40">
        <v>1</v>
      </c>
    </row>
    <row r="572" spans="1:21">
      <c r="A572" s="40">
        <v>5</v>
      </c>
      <c r="B572" s="40">
        <v>11</v>
      </c>
      <c r="C572" s="40">
        <v>5</v>
      </c>
      <c r="D572" s="40">
        <f t="shared" si="73"/>
        <v>0</v>
      </c>
      <c r="E572" s="40">
        <f t="shared" si="74"/>
        <v>0</v>
      </c>
      <c r="F572" s="40">
        <f t="shared" si="75"/>
        <v>0</v>
      </c>
      <c r="G572" s="40">
        <f t="shared" si="76"/>
        <v>0</v>
      </c>
      <c r="H572" s="40">
        <f t="shared" si="77"/>
        <v>0</v>
      </c>
      <c r="I572" s="40">
        <f t="shared" si="78"/>
        <v>0</v>
      </c>
      <c r="J572" s="40">
        <f t="shared" si="79"/>
        <v>0</v>
      </c>
      <c r="K572" s="40">
        <f t="shared" si="80"/>
        <v>0</v>
      </c>
      <c r="L572" s="40">
        <f t="shared" si="81"/>
        <v>0</v>
      </c>
      <c r="M572" s="40">
        <v>1</v>
      </c>
      <c r="N572" s="40">
        <v>1</v>
      </c>
      <c r="O572" s="40">
        <v>1</v>
      </c>
      <c r="P572" s="40">
        <v>1</v>
      </c>
      <c r="Q572" s="40">
        <v>1</v>
      </c>
      <c r="R572" s="40">
        <v>0.9285714285714286</v>
      </c>
      <c r="S572" s="40">
        <v>0.6428571428571429</v>
      </c>
      <c r="T572" s="40">
        <v>0.35714285714285715</v>
      </c>
      <c r="U572" s="40">
        <v>14</v>
      </c>
    </row>
    <row r="573" spans="1:21">
      <c r="A573" s="40">
        <v>5</v>
      </c>
      <c r="B573" s="40">
        <v>11</v>
      </c>
      <c r="C573" s="40">
        <v>6</v>
      </c>
      <c r="D573" s="40">
        <f t="shared" si="73"/>
        <v>0</v>
      </c>
      <c r="E573" s="40">
        <f t="shared" si="74"/>
        <v>0</v>
      </c>
      <c r="F573" s="40">
        <f t="shared" si="75"/>
        <v>0</v>
      </c>
      <c r="G573" s="40">
        <f t="shared" si="76"/>
        <v>0</v>
      </c>
      <c r="H573" s="40">
        <f t="shared" si="77"/>
        <v>0</v>
      </c>
      <c r="I573" s="40">
        <f t="shared" si="78"/>
        <v>0</v>
      </c>
      <c r="J573" s="40">
        <f t="shared" si="79"/>
        <v>0</v>
      </c>
      <c r="K573" s="40">
        <f t="shared" si="80"/>
        <v>0</v>
      </c>
      <c r="L573" s="40">
        <f t="shared" si="81"/>
        <v>0</v>
      </c>
      <c r="M573" s="40">
        <v>1</v>
      </c>
      <c r="N573" s="40">
        <v>1</v>
      </c>
      <c r="O573" s="40">
        <v>1</v>
      </c>
      <c r="P573" s="40">
        <v>1</v>
      </c>
      <c r="Q573" s="40">
        <v>1</v>
      </c>
      <c r="R573" s="40">
        <v>0.88235294117647056</v>
      </c>
      <c r="S573" s="40">
        <v>0.70588235294117652</v>
      </c>
      <c r="T573" s="40">
        <v>0.6470588235294118</v>
      </c>
      <c r="U573" s="40">
        <v>17</v>
      </c>
    </row>
    <row r="574" spans="1:21">
      <c r="A574" s="40">
        <v>5</v>
      </c>
      <c r="B574" s="40">
        <v>11</v>
      </c>
      <c r="C574" s="40">
        <v>7</v>
      </c>
      <c r="D574" s="40">
        <f t="shared" si="73"/>
        <v>0</v>
      </c>
      <c r="E574" s="40">
        <f t="shared" si="74"/>
        <v>0</v>
      </c>
      <c r="F574" s="40">
        <f t="shared" si="75"/>
        <v>0</v>
      </c>
      <c r="G574" s="40">
        <f t="shared" si="76"/>
        <v>0</v>
      </c>
      <c r="H574" s="40">
        <f t="shared" si="77"/>
        <v>0</v>
      </c>
      <c r="I574" s="40">
        <f t="shared" si="78"/>
        <v>0</v>
      </c>
      <c r="J574" s="40">
        <f t="shared" si="79"/>
        <v>0</v>
      </c>
      <c r="K574" s="40">
        <f t="shared" si="80"/>
        <v>0</v>
      </c>
      <c r="L574" s="40">
        <f t="shared" si="81"/>
        <v>0</v>
      </c>
      <c r="M574" s="40">
        <v>1</v>
      </c>
      <c r="N574" s="40">
        <v>1</v>
      </c>
      <c r="O574" s="40">
        <v>1</v>
      </c>
      <c r="P574" s="40">
        <v>1</v>
      </c>
      <c r="Q574" s="40">
        <v>1</v>
      </c>
      <c r="R574" s="40">
        <v>0.93181818181818177</v>
      </c>
      <c r="S574" s="40">
        <v>0.77272727272727271</v>
      </c>
      <c r="T574" s="40">
        <v>0.65909090909090906</v>
      </c>
      <c r="U574" s="40">
        <v>44</v>
      </c>
    </row>
    <row r="575" spans="1:21">
      <c r="A575" s="40">
        <v>5</v>
      </c>
      <c r="B575" s="40">
        <v>11</v>
      </c>
      <c r="C575" s="40">
        <v>8</v>
      </c>
      <c r="D575" s="40">
        <f t="shared" si="73"/>
        <v>0</v>
      </c>
      <c r="E575" s="40">
        <f t="shared" si="74"/>
        <v>0</v>
      </c>
      <c r="F575" s="40">
        <f t="shared" si="75"/>
        <v>0</v>
      </c>
      <c r="G575" s="40">
        <f t="shared" si="76"/>
        <v>0</v>
      </c>
      <c r="H575" s="40">
        <f t="shared" si="77"/>
        <v>0</v>
      </c>
      <c r="I575" s="40">
        <f t="shared" si="78"/>
        <v>0</v>
      </c>
      <c r="J575" s="40">
        <f t="shared" si="79"/>
        <v>0</v>
      </c>
      <c r="K575" s="40">
        <f t="shared" si="80"/>
        <v>0</v>
      </c>
      <c r="L575" s="40">
        <f t="shared" si="81"/>
        <v>0</v>
      </c>
      <c r="M575" s="40">
        <v>1</v>
      </c>
      <c r="N575" s="40">
        <v>1</v>
      </c>
      <c r="O575" s="40">
        <v>1</v>
      </c>
      <c r="P575" s="40">
        <v>1</v>
      </c>
      <c r="Q575" s="40">
        <v>0.96666666666666667</v>
      </c>
      <c r="R575" s="40">
        <v>0.93333333333333335</v>
      </c>
      <c r="S575" s="40">
        <v>0.83333333333333337</v>
      </c>
      <c r="T575" s="40">
        <v>0.73333333333333328</v>
      </c>
      <c r="U575" s="40">
        <v>30</v>
      </c>
    </row>
    <row r="576" spans="1:21">
      <c r="A576" s="40">
        <v>5</v>
      </c>
      <c r="B576" s="40">
        <v>11</v>
      </c>
      <c r="C576" s="40">
        <v>9</v>
      </c>
      <c r="D576" s="40">
        <f t="shared" si="73"/>
        <v>0</v>
      </c>
      <c r="E576" s="40">
        <f t="shared" si="74"/>
        <v>0</v>
      </c>
      <c r="F576" s="40">
        <f t="shared" si="75"/>
        <v>0</v>
      </c>
      <c r="G576" s="40">
        <f t="shared" si="76"/>
        <v>0</v>
      </c>
      <c r="H576" s="40">
        <f t="shared" si="77"/>
        <v>0</v>
      </c>
      <c r="I576" s="40">
        <f t="shared" si="78"/>
        <v>0</v>
      </c>
      <c r="J576" s="40">
        <f t="shared" si="79"/>
        <v>0</v>
      </c>
      <c r="K576" s="40">
        <f t="shared" si="80"/>
        <v>0</v>
      </c>
      <c r="L576" s="40">
        <f t="shared" si="81"/>
        <v>0</v>
      </c>
      <c r="M576" s="40">
        <v>1</v>
      </c>
      <c r="N576" s="40">
        <v>1</v>
      </c>
      <c r="O576" s="40">
        <v>1</v>
      </c>
      <c r="P576" s="40">
        <v>1</v>
      </c>
      <c r="Q576" s="40">
        <v>1</v>
      </c>
      <c r="R576" s="40">
        <v>0.83333333333333337</v>
      </c>
      <c r="S576" s="40">
        <v>0.66666666666666663</v>
      </c>
      <c r="T576" s="40">
        <v>0.5</v>
      </c>
      <c r="U576" s="40">
        <v>24</v>
      </c>
    </row>
    <row r="577" spans="1:21">
      <c r="A577" s="40">
        <v>5</v>
      </c>
      <c r="B577" s="40">
        <v>11</v>
      </c>
      <c r="C577" s="40">
        <v>10</v>
      </c>
      <c r="D577" s="40">
        <f t="shared" si="73"/>
        <v>0</v>
      </c>
      <c r="E577" s="40">
        <f t="shared" si="74"/>
        <v>0</v>
      </c>
      <c r="F577" s="40">
        <f t="shared" si="75"/>
        <v>0</v>
      </c>
      <c r="G577" s="40">
        <f t="shared" si="76"/>
        <v>0</v>
      </c>
      <c r="H577" s="40">
        <f t="shared" si="77"/>
        <v>0</v>
      </c>
      <c r="I577" s="40">
        <f t="shared" si="78"/>
        <v>0</v>
      </c>
      <c r="J577" s="40">
        <f t="shared" si="79"/>
        <v>0</v>
      </c>
      <c r="K577" s="40">
        <f t="shared" si="80"/>
        <v>0</v>
      </c>
      <c r="L577" s="40">
        <f t="shared" si="81"/>
        <v>0</v>
      </c>
      <c r="M577" s="40">
        <v>1</v>
      </c>
      <c r="N577" s="40">
        <v>1</v>
      </c>
      <c r="O577" s="40">
        <v>1</v>
      </c>
      <c r="P577" s="40">
        <v>1</v>
      </c>
      <c r="Q577" s="40">
        <v>1</v>
      </c>
      <c r="R577" s="40">
        <v>0.91666666666666663</v>
      </c>
      <c r="S577" s="40">
        <v>0.83333333333333337</v>
      </c>
      <c r="T577" s="40">
        <v>0.83333333333333337</v>
      </c>
      <c r="U577" s="40">
        <v>12</v>
      </c>
    </row>
    <row r="578" spans="1:21">
      <c r="A578" s="40">
        <v>5</v>
      </c>
      <c r="B578" s="40">
        <v>11</v>
      </c>
      <c r="C578" s="40">
        <v>11</v>
      </c>
      <c r="D578" s="40">
        <f t="shared" si="73"/>
        <v>0</v>
      </c>
      <c r="E578" s="40">
        <f t="shared" si="74"/>
        <v>0</v>
      </c>
      <c r="F578" s="40">
        <f t="shared" si="75"/>
        <v>0</v>
      </c>
      <c r="G578" s="40">
        <f t="shared" si="76"/>
        <v>0</v>
      </c>
      <c r="H578" s="40">
        <f t="shared" si="77"/>
        <v>0</v>
      </c>
      <c r="I578" s="40">
        <f t="shared" si="78"/>
        <v>0</v>
      </c>
      <c r="J578" s="40">
        <f t="shared" si="79"/>
        <v>0</v>
      </c>
      <c r="K578" s="40">
        <f t="shared" si="80"/>
        <v>0</v>
      </c>
      <c r="L578" s="40">
        <f t="shared" si="81"/>
        <v>0</v>
      </c>
      <c r="M578" s="40">
        <v>1</v>
      </c>
      <c r="N578" s="40">
        <v>1</v>
      </c>
      <c r="O578" s="40">
        <v>1</v>
      </c>
      <c r="P578" s="40">
        <v>1</v>
      </c>
      <c r="Q578" s="40">
        <v>1</v>
      </c>
      <c r="R578" s="40">
        <v>1</v>
      </c>
      <c r="S578" s="40">
        <v>0.83333333333333337</v>
      </c>
      <c r="T578" s="40">
        <v>0.66666666666666663</v>
      </c>
      <c r="U578" s="40">
        <v>6</v>
      </c>
    </row>
    <row r="579" spans="1:21">
      <c r="A579" s="40">
        <v>5</v>
      </c>
      <c r="B579" s="40">
        <v>11</v>
      </c>
      <c r="C579" s="40">
        <v>12</v>
      </c>
      <c r="D579" s="40">
        <f t="shared" ref="D579:D642" si="82">IF(AND($A579=$X$2,$B579=$X$33,$C579=$X$18),M579,0)</f>
        <v>0</v>
      </c>
      <c r="E579" s="40">
        <f t="shared" ref="E579:E642" si="83">IF(AND($A579=$X$2,$B579=$X$33,$C579=$X$18),N579,0)</f>
        <v>0</v>
      </c>
      <c r="F579" s="40">
        <f t="shared" ref="F579:F642" si="84">IF(AND($A579=$X$2,$B579=$X$33,$C579=$X$18),O579,0)</f>
        <v>0</v>
      </c>
      <c r="G579" s="40">
        <f t="shared" ref="G579:G642" si="85">IF(AND($A579=$X$2,$B579=$X$33,$C579=$X$18),P579,0)</f>
        <v>0</v>
      </c>
      <c r="H579" s="40">
        <f t="shared" ref="H579:H642" si="86">IF(AND($A579=$X$2,$B579=$X$33,$C579=$X$18),Q579,0)</f>
        <v>0</v>
      </c>
      <c r="I579" s="40">
        <f t="shared" ref="I579:I642" si="87">IF(AND($A579=$X$2,$B579=$X$33,$C579=$X$18),R579,0)</f>
        <v>0</v>
      </c>
      <c r="J579" s="40">
        <f t="shared" ref="J579:J642" si="88">IF(AND($A579=$X$2,$B579=$X$33,$C579=$X$18),S579,0)</f>
        <v>0</v>
      </c>
      <c r="K579" s="40">
        <f t="shared" ref="K579:K642" si="89">IF(AND($A579=$X$2,$B579=$X$33,$C579=$X$18),T579,0)</f>
        <v>0</v>
      </c>
      <c r="L579" s="40">
        <f t="shared" ref="L579:L642" si="90">IF(AND($A579=$X$2,$B579=$X$33,$C579=$X$18),U579,0)</f>
        <v>0</v>
      </c>
      <c r="M579" s="40">
        <v>1</v>
      </c>
      <c r="N579" s="40">
        <v>1</v>
      </c>
      <c r="O579" s="40">
        <v>1</v>
      </c>
      <c r="P579" s="40">
        <v>1</v>
      </c>
      <c r="Q579" s="40">
        <v>1</v>
      </c>
      <c r="R579" s="40">
        <v>1</v>
      </c>
      <c r="S579" s="40">
        <v>0.8571428571428571</v>
      </c>
      <c r="T579" s="40">
        <v>0.8571428571428571</v>
      </c>
      <c r="U579" s="40">
        <v>7</v>
      </c>
    </row>
    <row r="580" spans="1:21">
      <c r="A580" s="40">
        <v>5</v>
      </c>
      <c r="B580" s="40">
        <v>12</v>
      </c>
      <c r="C580" s="40">
        <v>3</v>
      </c>
      <c r="D580" s="40">
        <f t="shared" si="82"/>
        <v>0</v>
      </c>
      <c r="E580" s="40">
        <f t="shared" si="83"/>
        <v>0</v>
      </c>
      <c r="F580" s="40">
        <f t="shared" si="84"/>
        <v>0</v>
      </c>
      <c r="G580" s="40">
        <f t="shared" si="85"/>
        <v>0</v>
      </c>
      <c r="H580" s="40">
        <f t="shared" si="86"/>
        <v>0</v>
      </c>
      <c r="I580" s="40">
        <f t="shared" si="87"/>
        <v>0</v>
      </c>
      <c r="J580" s="40">
        <f t="shared" si="88"/>
        <v>0</v>
      </c>
      <c r="K580" s="40">
        <f t="shared" si="89"/>
        <v>0</v>
      </c>
      <c r="L580" s="40">
        <f t="shared" si="90"/>
        <v>0</v>
      </c>
      <c r="M580" s="40">
        <v>1</v>
      </c>
      <c r="N580" s="40">
        <v>1</v>
      </c>
      <c r="O580" s="40">
        <v>1</v>
      </c>
      <c r="P580" s="40">
        <v>1</v>
      </c>
      <c r="Q580" s="40">
        <v>1</v>
      </c>
      <c r="R580" s="40">
        <v>1</v>
      </c>
      <c r="S580" s="40">
        <v>1</v>
      </c>
      <c r="T580" s="40">
        <v>1</v>
      </c>
      <c r="U580" s="40">
        <v>1</v>
      </c>
    </row>
    <row r="581" spans="1:21">
      <c r="A581" s="40">
        <v>5</v>
      </c>
      <c r="B581" s="40">
        <v>12</v>
      </c>
      <c r="C581" s="40">
        <v>4</v>
      </c>
      <c r="D581" s="40">
        <f t="shared" si="82"/>
        <v>0</v>
      </c>
      <c r="E581" s="40">
        <f t="shared" si="83"/>
        <v>0</v>
      </c>
      <c r="F581" s="40">
        <f t="shared" si="84"/>
        <v>0</v>
      </c>
      <c r="G581" s="40">
        <f t="shared" si="85"/>
        <v>0</v>
      </c>
      <c r="H581" s="40">
        <f t="shared" si="86"/>
        <v>0</v>
      </c>
      <c r="I581" s="40">
        <f t="shared" si="87"/>
        <v>0</v>
      </c>
      <c r="J581" s="40">
        <f t="shared" si="88"/>
        <v>0</v>
      </c>
      <c r="K581" s="40">
        <f t="shared" si="89"/>
        <v>0</v>
      </c>
      <c r="L581" s="40">
        <f t="shared" si="90"/>
        <v>0</v>
      </c>
      <c r="M581" s="40">
        <v>1</v>
      </c>
      <c r="N581" s="40">
        <v>1</v>
      </c>
      <c r="O581" s="40">
        <v>1</v>
      </c>
      <c r="P581" s="40">
        <v>1</v>
      </c>
      <c r="Q581" s="40">
        <v>1</v>
      </c>
      <c r="R581" s="40">
        <v>1</v>
      </c>
      <c r="S581" s="40">
        <v>1</v>
      </c>
      <c r="T581" s="40">
        <v>1</v>
      </c>
      <c r="U581" s="40">
        <v>3</v>
      </c>
    </row>
    <row r="582" spans="1:21">
      <c r="A582" s="40">
        <v>5</v>
      </c>
      <c r="B582" s="40">
        <v>12</v>
      </c>
      <c r="C582" s="40">
        <v>5</v>
      </c>
      <c r="D582" s="40">
        <f t="shared" si="82"/>
        <v>0</v>
      </c>
      <c r="E582" s="40">
        <f t="shared" si="83"/>
        <v>0</v>
      </c>
      <c r="F582" s="40">
        <f t="shared" si="84"/>
        <v>0</v>
      </c>
      <c r="G582" s="40">
        <f t="shared" si="85"/>
        <v>0</v>
      </c>
      <c r="H582" s="40">
        <f t="shared" si="86"/>
        <v>0</v>
      </c>
      <c r="I582" s="40">
        <f t="shared" si="87"/>
        <v>0</v>
      </c>
      <c r="J582" s="40">
        <f t="shared" si="88"/>
        <v>0</v>
      </c>
      <c r="K582" s="40">
        <f t="shared" si="89"/>
        <v>0</v>
      </c>
      <c r="L582" s="40">
        <f t="shared" si="90"/>
        <v>0</v>
      </c>
      <c r="M582" s="40">
        <v>1</v>
      </c>
      <c r="N582" s="40">
        <v>1</v>
      </c>
      <c r="O582" s="40">
        <v>1</v>
      </c>
      <c r="P582" s="40">
        <v>1</v>
      </c>
      <c r="Q582" s="40">
        <v>1</v>
      </c>
      <c r="R582" s="40">
        <v>1</v>
      </c>
      <c r="S582" s="40">
        <v>0.7142857142857143</v>
      </c>
      <c r="T582" s="40">
        <v>0.7142857142857143</v>
      </c>
      <c r="U582" s="40">
        <v>7</v>
      </c>
    </row>
    <row r="583" spans="1:21">
      <c r="A583" s="40">
        <v>5</v>
      </c>
      <c r="B583" s="40">
        <v>12</v>
      </c>
      <c r="C583" s="40">
        <v>6</v>
      </c>
      <c r="D583" s="40">
        <f t="shared" si="82"/>
        <v>0</v>
      </c>
      <c r="E583" s="40">
        <f t="shared" si="83"/>
        <v>0</v>
      </c>
      <c r="F583" s="40">
        <f t="shared" si="84"/>
        <v>0</v>
      </c>
      <c r="G583" s="40">
        <f t="shared" si="85"/>
        <v>0</v>
      </c>
      <c r="H583" s="40">
        <f t="shared" si="86"/>
        <v>0</v>
      </c>
      <c r="I583" s="40">
        <f t="shared" si="87"/>
        <v>0</v>
      </c>
      <c r="J583" s="40">
        <f t="shared" si="88"/>
        <v>0</v>
      </c>
      <c r="K583" s="40">
        <f t="shared" si="89"/>
        <v>0</v>
      </c>
      <c r="L583" s="40">
        <f t="shared" si="90"/>
        <v>0</v>
      </c>
      <c r="M583" s="40">
        <v>1</v>
      </c>
      <c r="N583" s="40">
        <v>1</v>
      </c>
      <c r="O583" s="40">
        <v>1</v>
      </c>
      <c r="P583" s="40">
        <v>1</v>
      </c>
      <c r="Q583" s="40">
        <v>1</v>
      </c>
      <c r="R583" s="40">
        <v>1</v>
      </c>
      <c r="S583" s="40">
        <v>0.83333333333333337</v>
      </c>
      <c r="T583" s="40">
        <v>0.83333333333333337</v>
      </c>
      <c r="U583" s="40">
        <v>12</v>
      </c>
    </row>
    <row r="584" spans="1:21">
      <c r="A584" s="40">
        <v>5</v>
      </c>
      <c r="B584" s="40">
        <v>12</v>
      </c>
      <c r="C584" s="40">
        <v>7</v>
      </c>
      <c r="D584" s="40">
        <f t="shared" si="82"/>
        <v>0</v>
      </c>
      <c r="E584" s="40">
        <f t="shared" si="83"/>
        <v>0</v>
      </c>
      <c r="F584" s="40">
        <f t="shared" si="84"/>
        <v>0</v>
      </c>
      <c r="G584" s="40">
        <f t="shared" si="85"/>
        <v>0</v>
      </c>
      <c r="H584" s="40">
        <f t="shared" si="86"/>
        <v>0</v>
      </c>
      <c r="I584" s="40">
        <f t="shared" si="87"/>
        <v>0</v>
      </c>
      <c r="J584" s="40">
        <f t="shared" si="88"/>
        <v>0</v>
      </c>
      <c r="K584" s="40">
        <f t="shared" si="89"/>
        <v>0</v>
      </c>
      <c r="L584" s="40">
        <f t="shared" si="90"/>
        <v>0</v>
      </c>
      <c r="M584" s="40">
        <v>1</v>
      </c>
      <c r="N584" s="40">
        <v>1</v>
      </c>
      <c r="O584" s="40">
        <v>1</v>
      </c>
      <c r="P584" s="40">
        <v>1</v>
      </c>
      <c r="Q584" s="40">
        <v>1</v>
      </c>
      <c r="R584" s="40">
        <v>0.94871794871794868</v>
      </c>
      <c r="S584" s="40">
        <v>0.74358974358974361</v>
      </c>
      <c r="T584" s="40">
        <v>0.66666666666666663</v>
      </c>
      <c r="U584" s="40">
        <v>39</v>
      </c>
    </row>
    <row r="585" spans="1:21">
      <c r="A585" s="40">
        <v>5</v>
      </c>
      <c r="B585" s="40">
        <v>12</v>
      </c>
      <c r="C585" s="40">
        <v>8</v>
      </c>
      <c r="D585" s="40">
        <f t="shared" si="82"/>
        <v>0</v>
      </c>
      <c r="E585" s="40">
        <f t="shared" si="83"/>
        <v>0</v>
      </c>
      <c r="F585" s="40">
        <f t="shared" si="84"/>
        <v>0</v>
      </c>
      <c r="G585" s="40">
        <f t="shared" si="85"/>
        <v>0</v>
      </c>
      <c r="H585" s="40">
        <f t="shared" si="86"/>
        <v>0</v>
      </c>
      <c r="I585" s="40">
        <f t="shared" si="87"/>
        <v>0</v>
      </c>
      <c r="J585" s="40">
        <f t="shared" si="88"/>
        <v>0</v>
      </c>
      <c r="K585" s="40">
        <f t="shared" si="89"/>
        <v>0</v>
      </c>
      <c r="L585" s="40">
        <f t="shared" si="90"/>
        <v>0</v>
      </c>
      <c r="M585" s="40">
        <v>1</v>
      </c>
      <c r="N585" s="40">
        <v>1</v>
      </c>
      <c r="O585" s="40">
        <v>1</v>
      </c>
      <c r="P585" s="40">
        <v>1</v>
      </c>
      <c r="Q585" s="40">
        <v>1</v>
      </c>
      <c r="R585" s="40">
        <v>0.8928571428571429</v>
      </c>
      <c r="S585" s="40">
        <v>0.8214285714285714</v>
      </c>
      <c r="T585" s="40">
        <v>0.75</v>
      </c>
      <c r="U585" s="40">
        <v>28</v>
      </c>
    </row>
    <row r="586" spans="1:21">
      <c r="A586" s="40">
        <v>5</v>
      </c>
      <c r="B586" s="40">
        <v>12</v>
      </c>
      <c r="C586" s="40">
        <v>9</v>
      </c>
      <c r="D586" s="40">
        <f t="shared" si="82"/>
        <v>0</v>
      </c>
      <c r="E586" s="40">
        <f t="shared" si="83"/>
        <v>0</v>
      </c>
      <c r="F586" s="40">
        <f t="shared" si="84"/>
        <v>0</v>
      </c>
      <c r="G586" s="40">
        <f t="shared" si="85"/>
        <v>0</v>
      </c>
      <c r="H586" s="40">
        <f t="shared" si="86"/>
        <v>0</v>
      </c>
      <c r="I586" s="40">
        <f t="shared" si="87"/>
        <v>0</v>
      </c>
      <c r="J586" s="40">
        <f t="shared" si="88"/>
        <v>0</v>
      </c>
      <c r="K586" s="40">
        <f t="shared" si="89"/>
        <v>0</v>
      </c>
      <c r="L586" s="40">
        <f t="shared" si="90"/>
        <v>0</v>
      </c>
      <c r="M586" s="40">
        <v>1</v>
      </c>
      <c r="N586" s="40">
        <v>1</v>
      </c>
      <c r="O586" s="40">
        <v>1</v>
      </c>
      <c r="P586" s="40">
        <v>1</v>
      </c>
      <c r="Q586" s="40">
        <v>1</v>
      </c>
      <c r="R586" s="40">
        <v>0.9</v>
      </c>
      <c r="S586" s="40">
        <v>0.85</v>
      </c>
      <c r="T586" s="40">
        <v>0.6</v>
      </c>
      <c r="U586" s="40">
        <v>20</v>
      </c>
    </row>
    <row r="587" spans="1:21">
      <c r="A587" s="40">
        <v>5</v>
      </c>
      <c r="B587" s="40">
        <v>12</v>
      </c>
      <c r="C587" s="40">
        <v>10</v>
      </c>
      <c r="D587" s="40">
        <f t="shared" si="82"/>
        <v>0</v>
      </c>
      <c r="E587" s="40">
        <f t="shared" si="83"/>
        <v>0</v>
      </c>
      <c r="F587" s="40">
        <f t="shared" si="84"/>
        <v>0</v>
      </c>
      <c r="G587" s="40">
        <f t="shared" si="85"/>
        <v>0</v>
      </c>
      <c r="H587" s="40">
        <f t="shared" si="86"/>
        <v>0</v>
      </c>
      <c r="I587" s="40">
        <f t="shared" si="87"/>
        <v>0</v>
      </c>
      <c r="J587" s="40">
        <f t="shared" si="88"/>
        <v>0</v>
      </c>
      <c r="K587" s="40">
        <f t="shared" si="89"/>
        <v>0</v>
      </c>
      <c r="L587" s="40">
        <f t="shared" si="90"/>
        <v>0</v>
      </c>
      <c r="M587" s="40">
        <v>1</v>
      </c>
      <c r="N587" s="40">
        <v>1</v>
      </c>
      <c r="O587" s="40">
        <v>1</v>
      </c>
      <c r="P587" s="40">
        <v>1</v>
      </c>
      <c r="Q587" s="40">
        <v>1</v>
      </c>
      <c r="R587" s="40">
        <v>1</v>
      </c>
      <c r="S587" s="40">
        <v>1</v>
      </c>
      <c r="T587" s="40">
        <v>0.88888888888888884</v>
      </c>
      <c r="U587" s="40">
        <v>9</v>
      </c>
    </row>
    <row r="588" spans="1:21">
      <c r="A588" s="40">
        <v>5</v>
      </c>
      <c r="B588" s="40">
        <v>12</v>
      </c>
      <c r="C588" s="40">
        <v>11</v>
      </c>
      <c r="D588" s="40">
        <f t="shared" si="82"/>
        <v>0</v>
      </c>
      <c r="E588" s="40">
        <f t="shared" si="83"/>
        <v>0</v>
      </c>
      <c r="F588" s="40">
        <f t="shared" si="84"/>
        <v>0</v>
      </c>
      <c r="G588" s="40">
        <f t="shared" si="85"/>
        <v>0</v>
      </c>
      <c r="H588" s="40">
        <f t="shared" si="86"/>
        <v>0</v>
      </c>
      <c r="I588" s="40">
        <f t="shared" si="87"/>
        <v>0</v>
      </c>
      <c r="J588" s="40">
        <f t="shared" si="88"/>
        <v>0</v>
      </c>
      <c r="K588" s="40">
        <f t="shared" si="89"/>
        <v>0</v>
      </c>
      <c r="L588" s="40">
        <f t="shared" si="90"/>
        <v>0</v>
      </c>
      <c r="M588" s="40">
        <v>1</v>
      </c>
      <c r="N588" s="40">
        <v>1</v>
      </c>
      <c r="O588" s="40">
        <v>1</v>
      </c>
      <c r="P588" s="40">
        <v>1</v>
      </c>
      <c r="Q588" s="40">
        <v>1</v>
      </c>
      <c r="R588" s="40">
        <v>1</v>
      </c>
      <c r="S588" s="40">
        <v>1</v>
      </c>
      <c r="T588" s="40">
        <v>1</v>
      </c>
      <c r="U588" s="40">
        <v>8</v>
      </c>
    </row>
    <row r="589" spans="1:21">
      <c r="A589" s="40">
        <v>5</v>
      </c>
      <c r="B589" s="40">
        <v>12</v>
      </c>
      <c r="C589" s="40">
        <v>12</v>
      </c>
      <c r="D589" s="40">
        <f t="shared" si="82"/>
        <v>0</v>
      </c>
      <c r="E589" s="40">
        <f t="shared" si="83"/>
        <v>0</v>
      </c>
      <c r="F589" s="40">
        <f t="shared" si="84"/>
        <v>0</v>
      </c>
      <c r="G589" s="40">
        <f t="shared" si="85"/>
        <v>0</v>
      </c>
      <c r="H589" s="40">
        <f t="shared" si="86"/>
        <v>0</v>
      </c>
      <c r="I589" s="40">
        <f t="shared" si="87"/>
        <v>0</v>
      </c>
      <c r="J589" s="40">
        <f t="shared" si="88"/>
        <v>0</v>
      </c>
      <c r="K589" s="40">
        <f t="shared" si="89"/>
        <v>0</v>
      </c>
      <c r="L589" s="40">
        <f t="shared" si="90"/>
        <v>0</v>
      </c>
      <c r="M589" s="40">
        <v>1</v>
      </c>
      <c r="N589" s="40">
        <v>1</v>
      </c>
      <c r="O589" s="40">
        <v>1</v>
      </c>
      <c r="P589" s="40">
        <v>1</v>
      </c>
      <c r="Q589" s="40">
        <v>1</v>
      </c>
      <c r="R589" s="40">
        <v>1</v>
      </c>
      <c r="S589" s="40">
        <v>0.8571428571428571</v>
      </c>
      <c r="T589" s="40">
        <v>0.8571428571428571</v>
      </c>
      <c r="U589" s="40">
        <v>7</v>
      </c>
    </row>
    <row r="590" spans="1:21">
      <c r="A590" s="40">
        <v>5</v>
      </c>
      <c r="B590" s="40">
        <v>13</v>
      </c>
      <c r="C590" s="40">
        <v>5</v>
      </c>
      <c r="D590" s="40">
        <f t="shared" si="82"/>
        <v>0</v>
      </c>
      <c r="E590" s="40">
        <f t="shared" si="83"/>
        <v>0</v>
      </c>
      <c r="F590" s="40">
        <f t="shared" si="84"/>
        <v>0</v>
      </c>
      <c r="G590" s="40">
        <f t="shared" si="85"/>
        <v>0</v>
      </c>
      <c r="H590" s="40">
        <f t="shared" si="86"/>
        <v>0</v>
      </c>
      <c r="I590" s="40">
        <f t="shared" si="87"/>
        <v>0</v>
      </c>
      <c r="J590" s="40">
        <f t="shared" si="88"/>
        <v>0</v>
      </c>
      <c r="K590" s="40">
        <f t="shared" si="89"/>
        <v>0</v>
      </c>
      <c r="L590" s="40">
        <f t="shared" si="90"/>
        <v>0</v>
      </c>
      <c r="M590" s="40">
        <v>1</v>
      </c>
      <c r="N590" s="40">
        <v>1</v>
      </c>
      <c r="O590" s="40">
        <v>1</v>
      </c>
      <c r="P590" s="40">
        <v>1</v>
      </c>
      <c r="Q590" s="40">
        <v>1</v>
      </c>
      <c r="R590" s="40">
        <v>1</v>
      </c>
      <c r="S590" s="40">
        <v>1</v>
      </c>
      <c r="T590" s="40">
        <v>1</v>
      </c>
      <c r="U590" s="40">
        <v>3</v>
      </c>
    </row>
    <row r="591" spans="1:21">
      <c r="A591" s="40">
        <v>5</v>
      </c>
      <c r="B591" s="40">
        <v>13</v>
      </c>
      <c r="C591" s="40">
        <v>6</v>
      </c>
      <c r="D591" s="40">
        <f t="shared" si="82"/>
        <v>0</v>
      </c>
      <c r="E591" s="40">
        <f t="shared" si="83"/>
        <v>0</v>
      </c>
      <c r="F591" s="40">
        <f t="shared" si="84"/>
        <v>0</v>
      </c>
      <c r="G591" s="40">
        <f t="shared" si="85"/>
        <v>0</v>
      </c>
      <c r="H591" s="40">
        <f t="shared" si="86"/>
        <v>0</v>
      </c>
      <c r="I591" s="40">
        <f t="shared" si="87"/>
        <v>0</v>
      </c>
      <c r="J591" s="40">
        <f t="shared" si="88"/>
        <v>0</v>
      </c>
      <c r="K591" s="40">
        <f t="shared" si="89"/>
        <v>0</v>
      </c>
      <c r="L591" s="40">
        <f t="shared" si="90"/>
        <v>0</v>
      </c>
      <c r="M591" s="40">
        <v>1</v>
      </c>
      <c r="N591" s="40">
        <v>1</v>
      </c>
      <c r="O591" s="40">
        <v>1</v>
      </c>
      <c r="P591" s="40">
        <v>1</v>
      </c>
      <c r="Q591" s="40">
        <v>1</v>
      </c>
      <c r="R591" s="40">
        <v>1</v>
      </c>
      <c r="S591" s="40">
        <v>1</v>
      </c>
      <c r="T591" s="40">
        <v>0.66666666666666663</v>
      </c>
      <c r="U591" s="40">
        <v>3</v>
      </c>
    </row>
    <row r="592" spans="1:21">
      <c r="A592" s="40">
        <v>5</v>
      </c>
      <c r="B592" s="40">
        <v>13</v>
      </c>
      <c r="C592" s="40">
        <v>7</v>
      </c>
      <c r="D592" s="40">
        <f t="shared" si="82"/>
        <v>0</v>
      </c>
      <c r="E592" s="40">
        <f t="shared" si="83"/>
        <v>0</v>
      </c>
      <c r="F592" s="40">
        <f t="shared" si="84"/>
        <v>0</v>
      </c>
      <c r="G592" s="40">
        <f t="shared" si="85"/>
        <v>0</v>
      </c>
      <c r="H592" s="40">
        <f t="shared" si="86"/>
        <v>0</v>
      </c>
      <c r="I592" s="40">
        <f t="shared" si="87"/>
        <v>0</v>
      </c>
      <c r="J592" s="40">
        <f t="shared" si="88"/>
        <v>0</v>
      </c>
      <c r="K592" s="40">
        <f t="shared" si="89"/>
        <v>0</v>
      </c>
      <c r="L592" s="40">
        <f t="shared" si="90"/>
        <v>0</v>
      </c>
      <c r="M592" s="40">
        <v>1</v>
      </c>
      <c r="N592" s="40">
        <v>1</v>
      </c>
      <c r="O592" s="40">
        <v>1</v>
      </c>
      <c r="P592" s="40">
        <v>1</v>
      </c>
      <c r="Q592" s="40">
        <v>1</v>
      </c>
      <c r="R592" s="40">
        <v>0.94444444444444442</v>
      </c>
      <c r="S592" s="40">
        <v>0.88888888888888884</v>
      </c>
      <c r="T592" s="40">
        <v>0.83333333333333337</v>
      </c>
      <c r="U592" s="40">
        <v>18</v>
      </c>
    </row>
    <row r="593" spans="1:21">
      <c r="A593" s="40">
        <v>5</v>
      </c>
      <c r="B593" s="40">
        <v>13</v>
      </c>
      <c r="C593" s="40">
        <v>8</v>
      </c>
      <c r="D593" s="40">
        <f t="shared" si="82"/>
        <v>0</v>
      </c>
      <c r="E593" s="40">
        <f t="shared" si="83"/>
        <v>0</v>
      </c>
      <c r="F593" s="40">
        <f t="shared" si="84"/>
        <v>0</v>
      </c>
      <c r="G593" s="40">
        <f t="shared" si="85"/>
        <v>0</v>
      </c>
      <c r="H593" s="40">
        <f t="shared" si="86"/>
        <v>0</v>
      </c>
      <c r="I593" s="40">
        <f t="shared" si="87"/>
        <v>0</v>
      </c>
      <c r="J593" s="40">
        <f t="shared" si="88"/>
        <v>0</v>
      </c>
      <c r="K593" s="40">
        <f t="shared" si="89"/>
        <v>0</v>
      </c>
      <c r="L593" s="40">
        <f t="shared" si="90"/>
        <v>0</v>
      </c>
      <c r="M593" s="40">
        <v>1</v>
      </c>
      <c r="N593" s="40">
        <v>1</v>
      </c>
      <c r="O593" s="40">
        <v>1</v>
      </c>
      <c r="P593" s="40">
        <v>1</v>
      </c>
      <c r="Q593" s="40">
        <v>1</v>
      </c>
      <c r="R593" s="40">
        <v>0.9642857142857143</v>
      </c>
      <c r="S593" s="40">
        <v>0.7857142857142857</v>
      </c>
      <c r="T593" s="40">
        <v>0.75</v>
      </c>
      <c r="U593" s="40">
        <v>28</v>
      </c>
    </row>
    <row r="594" spans="1:21">
      <c r="A594" s="40">
        <v>5</v>
      </c>
      <c r="B594" s="40">
        <v>13</v>
      </c>
      <c r="C594" s="40">
        <v>9</v>
      </c>
      <c r="D594" s="40">
        <f t="shared" si="82"/>
        <v>0</v>
      </c>
      <c r="E594" s="40">
        <f t="shared" si="83"/>
        <v>0</v>
      </c>
      <c r="F594" s="40">
        <f t="shared" si="84"/>
        <v>0</v>
      </c>
      <c r="G594" s="40">
        <f t="shared" si="85"/>
        <v>0</v>
      </c>
      <c r="H594" s="40">
        <f t="shared" si="86"/>
        <v>0</v>
      </c>
      <c r="I594" s="40">
        <f t="shared" si="87"/>
        <v>0</v>
      </c>
      <c r="J594" s="40">
        <f t="shared" si="88"/>
        <v>0</v>
      </c>
      <c r="K594" s="40">
        <f t="shared" si="89"/>
        <v>0</v>
      </c>
      <c r="L594" s="40">
        <f t="shared" si="90"/>
        <v>0</v>
      </c>
      <c r="M594" s="40">
        <v>1</v>
      </c>
      <c r="N594" s="40">
        <v>1</v>
      </c>
      <c r="O594" s="40">
        <v>1</v>
      </c>
      <c r="P594" s="40">
        <v>1</v>
      </c>
      <c r="Q594" s="40">
        <v>1</v>
      </c>
      <c r="R594" s="40">
        <v>1</v>
      </c>
      <c r="S594" s="40">
        <v>1</v>
      </c>
      <c r="T594" s="40">
        <v>0.90909090909090906</v>
      </c>
      <c r="U594" s="40">
        <v>11</v>
      </c>
    </row>
    <row r="595" spans="1:21">
      <c r="A595" s="40">
        <v>5</v>
      </c>
      <c r="B595" s="40">
        <v>13</v>
      </c>
      <c r="C595" s="40">
        <v>10</v>
      </c>
      <c r="D595" s="40">
        <f t="shared" si="82"/>
        <v>0</v>
      </c>
      <c r="E595" s="40">
        <f t="shared" si="83"/>
        <v>0</v>
      </c>
      <c r="F595" s="40">
        <f t="shared" si="84"/>
        <v>0</v>
      </c>
      <c r="G595" s="40">
        <f t="shared" si="85"/>
        <v>0</v>
      </c>
      <c r="H595" s="40">
        <f t="shared" si="86"/>
        <v>0</v>
      </c>
      <c r="I595" s="40">
        <f t="shared" si="87"/>
        <v>0</v>
      </c>
      <c r="J595" s="40">
        <f t="shared" si="88"/>
        <v>0</v>
      </c>
      <c r="K595" s="40">
        <f t="shared" si="89"/>
        <v>0</v>
      </c>
      <c r="L595" s="40">
        <f t="shared" si="90"/>
        <v>0</v>
      </c>
      <c r="M595" s="40">
        <v>1</v>
      </c>
      <c r="N595" s="40">
        <v>1</v>
      </c>
      <c r="O595" s="40">
        <v>1</v>
      </c>
      <c r="P595" s="40">
        <v>1</v>
      </c>
      <c r="Q595" s="40">
        <v>1</v>
      </c>
      <c r="R595" s="40">
        <v>0.875</v>
      </c>
      <c r="S595" s="40">
        <v>0.75</v>
      </c>
      <c r="T595" s="40">
        <v>0.75</v>
      </c>
      <c r="U595" s="40">
        <v>8</v>
      </c>
    </row>
    <row r="596" spans="1:21">
      <c r="A596" s="40">
        <v>5</v>
      </c>
      <c r="B596" s="40">
        <v>13</v>
      </c>
      <c r="C596" s="40">
        <v>11</v>
      </c>
      <c r="D596" s="40">
        <f t="shared" si="82"/>
        <v>0</v>
      </c>
      <c r="E596" s="40">
        <f t="shared" si="83"/>
        <v>0</v>
      </c>
      <c r="F596" s="40">
        <f t="shared" si="84"/>
        <v>0</v>
      </c>
      <c r="G596" s="40">
        <f t="shared" si="85"/>
        <v>0</v>
      </c>
      <c r="H596" s="40">
        <f t="shared" si="86"/>
        <v>0</v>
      </c>
      <c r="I596" s="40">
        <f t="shared" si="87"/>
        <v>0</v>
      </c>
      <c r="J596" s="40">
        <f t="shared" si="88"/>
        <v>0</v>
      </c>
      <c r="K596" s="40">
        <f t="shared" si="89"/>
        <v>0</v>
      </c>
      <c r="L596" s="40">
        <f t="shared" si="90"/>
        <v>0</v>
      </c>
      <c r="M596" s="40">
        <v>1</v>
      </c>
      <c r="N596" s="40">
        <v>1</v>
      </c>
      <c r="O596" s="40">
        <v>1</v>
      </c>
      <c r="P596" s="40">
        <v>1</v>
      </c>
      <c r="Q596" s="40">
        <v>1</v>
      </c>
      <c r="R596" s="40">
        <v>1</v>
      </c>
      <c r="S596" s="40">
        <v>0.66666666666666663</v>
      </c>
      <c r="T596" s="40">
        <v>0.5</v>
      </c>
      <c r="U596" s="40">
        <v>6</v>
      </c>
    </row>
    <row r="597" spans="1:21">
      <c r="A597" s="40">
        <v>5</v>
      </c>
      <c r="B597" s="40">
        <v>13</v>
      </c>
      <c r="C597" s="40">
        <v>12</v>
      </c>
      <c r="D597" s="40">
        <f t="shared" si="82"/>
        <v>0</v>
      </c>
      <c r="E597" s="40">
        <f t="shared" si="83"/>
        <v>0</v>
      </c>
      <c r="F597" s="40">
        <f t="shared" si="84"/>
        <v>0</v>
      </c>
      <c r="G597" s="40">
        <f t="shared" si="85"/>
        <v>0</v>
      </c>
      <c r="H597" s="40">
        <f t="shared" si="86"/>
        <v>0</v>
      </c>
      <c r="I597" s="40">
        <f t="shared" si="87"/>
        <v>0</v>
      </c>
      <c r="J597" s="40">
        <f t="shared" si="88"/>
        <v>0</v>
      </c>
      <c r="K597" s="40">
        <f t="shared" si="89"/>
        <v>0</v>
      </c>
      <c r="L597" s="40">
        <f t="shared" si="90"/>
        <v>0</v>
      </c>
      <c r="M597" s="40">
        <v>1</v>
      </c>
      <c r="N597" s="40">
        <v>1</v>
      </c>
      <c r="O597" s="40">
        <v>1</v>
      </c>
      <c r="P597" s="40">
        <v>1</v>
      </c>
      <c r="Q597" s="40">
        <v>1</v>
      </c>
      <c r="R597" s="40">
        <v>1</v>
      </c>
      <c r="S597" s="40">
        <v>1</v>
      </c>
      <c r="T597" s="40">
        <v>0.8</v>
      </c>
      <c r="U597" s="40">
        <v>5</v>
      </c>
    </row>
    <row r="598" spans="1:21">
      <c r="A598" s="40">
        <v>5</v>
      </c>
      <c r="B598" s="40">
        <v>14</v>
      </c>
      <c r="C598" s="40">
        <v>5</v>
      </c>
      <c r="D598" s="40">
        <f t="shared" si="82"/>
        <v>0</v>
      </c>
      <c r="E598" s="40">
        <f t="shared" si="83"/>
        <v>0</v>
      </c>
      <c r="F598" s="40">
        <f t="shared" si="84"/>
        <v>0</v>
      </c>
      <c r="G598" s="40">
        <f t="shared" si="85"/>
        <v>0</v>
      </c>
      <c r="H598" s="40">
        <f t="shared" si="86"/>
        <v>0</v>
      </c>
      <c r="I598" s="40">
        <f t="shared" si="87"/>
        <v>0</v>
      </c>
      <c r="J598" s="40">
        <f t="shared" si="88"/>
        <v>0</v>
      </c>
      <c r="K598" s="40">
        <f t="shared" si="89"/>
        <v>0</v>
      </c>
      <c r="L598" s="40">
        <f t="shared" si="90"/>
        <v>0</v>
      </c>
      <c r="M598" s="40">
        <v>1</v>
      </c>
      <c r="N598" s="40">
        <v>1</v>
      </c>
      <c r="O598" s="40">
        <v>1</v>
      </c>
      <c r="P598" s="40">
        <v>1</v>
      </c>
      <c r="Q598" s="40">
        <v>1</v>
      </c>
      <c r="R598" s="40">
        <v>1</v>
      </c>
      <c r="S598" s="40">
        <v>1</v>
      </c>
      <c r="T598" s="40">
        <v>1</v>
      </c>
      <c r="U598" s="40">
        <v>2</v>
      </c>
    </row>
    <row r="599" spans="1:21">
      <c r="A599" s="40">
        <v>5</v>
      </c>
      <c r="B599" s="40">
        <v>14</v>
      </c>
      <c r="C599" s="40">
        <v>6</v>
      </c>
      <c r="D599" s="40">
        <f t="shared" si="82"/>
        <v>0</v>
      </c>
      <c r="E599" s="40">
        <f t="shared" si="83"/>
        <v>0</v>
      </c>
      <c r="F599" s="40">
        <f t="shared" si="84"/>
        <v>0</v>
      </c>
      <c r="G599" s="40">
        <f t="shared" si="85"/>
        <v>0</v>
      </c>
      <c r="H599" s="40">
        <f t="shared" si="86"/>
        <v>0</v>
      </c>
      <c r="I599" s="40">
        <f t="shared" si="87"/>
        <v>0</v>
      </c>
      <c r="J599" s="40">
        <f t="shared" si="88"/>
        <v>0</v>
      </c>
      <c r="K599" s="40">
        <f t="shared" si="89"/>
        <v>0</v>
      </c>
      <c r="L599" s="40">
        <f t="shared" si="90"/>
        <v>0</v>
      </c>
      <c r="M599" s="40">
        <v>1</v>
      </c>
      <c r="N599" s="40">
        <v>1</v>
      </c>
      <c r="O599" s="40">
        <v>1</v>
      </c>
      <c r="P599" s="40">
        <v>1</v>
      </c>
      <c r="Q599" s="40">
        <v>1</v>
      </c>
      <c r="R599" s="40">
        <v>1</v>
      </c>
      <c r="S599" s="40">
        <v>1</v>
      </c>
      <c r="T599" s="40">
        <v>1</v>
      </c>
      <c r="U599" s="40">
        <v>6</v>
      </c>
    </row>
    <row r="600" spans="1:21">
      <c r="A600" s="40">
        <v>5</v>
      </c>
      <c r="B600" s="40">
        <v>14</v>
      </c>
      <c r="C600" s="40">
        <v>7</v>
      </c>
      <c r="D600" s="40">
        <f t="shared" si="82"/>
        <v>0</v>
      </c>
      <c r="E600" s="40">
        <f t="shared" si="83"/>
        <v>0</v>
      </c>
      <c r="F600" s="40">
        <f t="shared" si="84"/>
        <v>0</v>
      </c>
      <c r="G600" s="40">
        <f t="shared" si="85"/>
        <v>0</v>
      </c>
      <c r="H600" s="40">
        <f t="shared" si="86"/>
        <v>0</v>
      </c>
      <c r="I600" s="40">
        <f t="shared" si="87"/>
        <v>0</v>
      </c>
      <c r="J600" s="40">
        <f t="shared" si="88"/>
        <v>0</v>
      </c>
      <c r="K600" s="40">
        <f t="shared" si="89"/>
        <v>0</v>
      </c>
      <c r="L600" s="40">
        <f t="shared" si="90"/>
        <v>0</v>
      </c>
      <c r="M600" s="40">
        <v>1</v>
      </c>
      <c r="N600" s="40">
        <v>1</v>
      </c>
      <c r="O600" s="40">
        <v>1</v>
      </c>
      <c r="P600" s="40">
        <v>1</v>
      </c>
      <c r="Q600" s="40">
        <v>1</v>
      </c>
      <c r="R600" s="40">
        <v>1</v>
      </c>
      <c r="S600" s="40">
        <v>0.94736842105263153</v>
      </c>
      <c r="T600" s="40">
        <v>0.94736842105263153</v>
      </c>
      <c r="U600" s="40">
        <v>19</v>
      </c>
    </row>
    <row r="601" spans="1:21">
      <c r="A601" s="40">
        <v>5</v>
      </c>
      <c r="B601" s="40">
        <v>14</v>
      </c>
      <c r="C601" s="40">
        <v>8</v>
      </c>
      <c r="D601" s="40">
        <f t="shared" si="82"/>
        <v>0</v>
      </c>
      <c r="E601" s="40">
        <f t="shared" si="83"/>
        <v>0</v>
      </c>
      <c r="F601" s="40">
        <f t="shared" si="84"/>
        <v>0</v>
      </c>
      <c r="G601" s="40">
        <f t="shared" si="85"/>
        <v>0</v>
      </c>
      <c r="H601" s="40">
        <f t="shared" si="86"/>
        <v>0</v>
      </c>
      <c r="I601" s="40">
        <f t="shared" si="87"/>
        <v>0</v>
      </c>
      <c r="J601" s="40">
        <f t="shared" si="88"/>
        <v>0</v>
      </c>
      <c r="K601" s="40">
        <f t="shared" si="89"/>
        <v>0</v>
      </c>
      <c r="L601" s="40">
        <f t="shared" si="90"/>
        <v>0</v>
      </c>
      <c r="M601" s="40">
        <v>1</v>
      </c>
      <c r="N601" s="40">
        <v>1</v>
      </c>
      <c r="O601" s="40">
        <v>1</v>
      </c>
      <c r="P601" s="40">
        <v>1</v>
      </c>
      <c r="Q601" s="40">
        <v>1</v>
      </c>
      <c r="R601" s="40">
        <v>1</v>
      </c>
      <c r="S601" s="40">
        <v>0.875</v>
      </c>
      <c r="T601" s="40">
        <v>0.79166666666666663</v>
      </c>
      <c r="U601" s="40">
        <v>24</v>
      </c>
    </row>
    <row r="602" spans="1:21">
      <c r="A602" s="40">
        <v>5</v>
      </c>
      <c r="B602" s="40">
        <v>14</v>
      </c>
      <c r="C602" s="40">
        <v>9</v>
      </c>
      <c r="D602" s="40">
        <f t="shared" si="82"/>
        <v>0</v>
      </c>
      <c r="E602" s="40">
        <f t="shared" si="83"/>
        <v>0</v>
      </c>
      <c r="F602" s="40">
        <f t="shared" si="84"/>
        <v>0</v>
      </c>
      <c r="G602" s="40">
        <f t="shared" si="85"/>
        <v>0</v>
      </c>
      <c r="H602" s="40">
        <f t="shared" si="86"/>
        <v>0</v>
      </c>
      <c r="I602" s="40">
        <f t="shared" si="87"/>
        <v>0</v>
      </c>
      <c r="J602" s="40">
        <f t="shared" si="88"/>
        <v>0</v>
      </c>
      <c r="K602" s="40">
        <f t="shared" si="89"/>
        <v>0</v>
      </c>
      <c r="L602" s="40">
        <f t="shared" si="90"/>
        <v>0</v>
      </c>
      <c r="M602" s="40">
        <v>1</v>
      </c>
      <c r="N602" s="40">
        <v>1</v>
      </c>
      <c r="O602" s="40">
        <v>1</v>
      </c>
      <c r="P602" s="40">
        <v>1</v>
      </c>
      <c r="Q602" s="40">
        <v>1</v>
      </c>
      <c r="R602" s="40">
        <v>1</v>
      </c>
      <c r="S602" s="40">
        <v>0.95238095238095233</v>
      </c>
      <c r="T602" s="40">
        <v>0.95238095238095233</v>
      </c>
      <c r="U602" s="40">
        <v>21</v>
      </c>
    </row>
    <row r="603" spans="1:21">
      <c r="A603" s="40">
        <v>5</v>
      </c>
      <c r="B603" s="40">
        <v>14</v>
      </c>
      <c r="C603" s="40">
        <v>10</v>
      </c>
      <c r="D603" s="40">
        <f t="shared" si="82"/>
        <v>0</v>
      </c>
      <c r="E603" s="40">
        <f t="shared" si="83"/>
        <v>0</v>
      </c>
      <c r="F603" s="40">
        <f t="shared" si="84"/>
        <v>0</v>
      </c>
      <c r="G603" s="40">
        <f t="shared" si="85"/>
        <v>0</v>
      </c>
      <c r="H603" s="40">
        <f t="shared" si="86"/>
        <v>0</v>
      </c>
      <c r="I603" s="40">
        <f t="shared" si="87"/>
        <v>0</v>
      </c>
      <c r="J603" s="40">
        <f t="shared" si="88"/>
        <v>0</v>
      </c>
      <c r="K603" s="40">
        <f t="shared" si="89"/>
        <v>0</v>
      </c>
      <c r="L603" s="40">
        <f t="shared" si="90"/>
        <v>0</v>
      </c>
      <c r="M603" s="40">
        <v>1</v>
      </c>
      <c r="N603" s="40">
        <v>1</v>
      </c>
      <c r="O603" s="40">
        <v>1</v>
      </c>
      <c r="P603" s="40">
        <v>1</v>
      </c>
      <c r="Q603" s="40">
        <v>1</v>
      </c>
      <c r="R603" s="40">
        <v>1</v>
      </c>
      <c r="S603" s="40">
        <v>1</v>
      </c>
      <c r="T603" s="40">
        <v>0.95238095238095233</v>
      </c>
      <c r="U603" s="40">
        <v>21</v>
      </c>
    </row>
    <row r="604" spans="1:21">
      <c r="A604" s="40">
        <v>5</v>
      </c>
      <c r="B604" s="40">
        <v>14</v>
      </c>
      <c r="C604" s="40">
        <v>11</v>
      </c>
      <c r="D604" s="40">
        <f t="shared" si="82"/>
        <v>0</v>
      </c>
      <c r="E604" s="40">
        <f t="shared" si="83"/>
        <v>0</v>
      </c>
      <c r="F604" s="40">
        <f t="shared" si="84"/>
        <v>0</v>
      </c>
      <c r="G604" s="40">
        <f t="shared" si="85"/>
        <v>0</v>
      </c>
      <c r="H604" s="40">
        <f t="shared" si="86"/>
        <v>0</v>
      </c>
      <c r="I604" s="40">
        <f t="shared" si="87"/>
        <v>0</v>
      </c>
      <c r="J604" s="40">
        <f t="shared" si="88"/>
        <v>0</v>
      </c>
      <c r="K604" s="40">
        <f t="shared" si="89"/>
        <v>0</v>
      </c>
      <c r="L604" s="40">
        <f t="shared" si="90"/>
        <v>0</v>
      </c>
      <c r="M604" s="40">
        <v>1</v>
      </c>
      <c r="N604" s="40">
        <v>1</v>
      </c>
      <c r="O604" s="40">
        <v>1</v>
      </c>
      <c r="P604" s="40">
        <v>1</v>
      </c>
      <c r="Q604" s="40">
        <v>1</v>
      </c>
      <c r="R604" s="40">
        <v>1</v>
      </c>
      <c r="S604" s="40">
        <v>1</v>
      </c>
      <c r="T604" s="40">
        <v>0.8666666666666667</v>
      </c>
      <c r="U604" s="40">
        <v>15</v>
      </c>
    </row>
    <row r="605" spans="1:21">
      <c r="A605" s="40">
        <v>5</v>
      </c>
      <c r="B605" s="40">
        <v>14</v>
      </c>
      <c r="C605" s="40">
        <v>12</v>
      </c>
      <c r="D605" s="40">
        <f t="shared" si="82"/>
        <v>0</v>
      </c>
      <c r="E605" s="40">
        <f t="shared" si="83"/>
        <v>0</v>
      </c>
      <c r="F605" s="40">
        <f t="shared" si="84"/>
        <v>0</v>
      </c>
      <c r="G605" s="40">
        <f t="shared" si="85"/>
        <v>0</v>
      </c>
      <c r="H605" s="40">
        <f t="shared" si="86"/>
        <v>0</v>
      </c>
      <c r="I605" s="40">
        <f t="shared" si="87"/>
        <v>0</v>
      </c>
      <c r="J605" s="40">
        <f t="shared" si="88"/>
        <v>0</v>
      </c>
      <c r="K605" s="40">
        <f t="shared" si="89"/>
        <v>0</v>
      </c>
      <c r="L605" s="40">
        <f t="shared" si="90"/>
        <v>0</v>
      </c>
      <c r="M605" s="40">
        <v>1</v>
      </c>
      <c r="N605" s="40">
        <v>1</v>
      </c>
      <c r="O605" s="40">
        <v>1</v>
      </c>
      <c r="P605" s="40">
        <v>1</v>
      </c>
      <c r="Q605" s="40">
        <v>1</v>
      </c>
      <c r="R605" s="40">
        <v>0.92592592592592593</v>
      </c>
      <c r="S605" s="40">
        <v>0.85185185185185186</v>
      </c>
      <c r="T605" s="40">
        <v>0.85185185185185186</v>
      </c>
      <c r="U605" s="40">
        <v>27</v>
      </c>
    </row>
    <row r="606" spans="1:21">
      <c r="A606" s="40">
        <v>6</v>
      </c>
      <c r="B606" s="40">
        <v>1</v>
      </c>
      <c r="C606" s="40">
        <v>1</v>
      </c>
      <c r="D606" s="40">
        <f t="shared" si="82"/>
        <v>0</v>
      </c>
      <c r="E606" s="40">
        <f t="shared" si="83"/>
        <v>0</v>
      </c>
      <c r="F606" s="40">
        <f t="shared" si="84"/>
        <v>0</v>
      </c>
      <c r="G606" s="40">
        <f t="shared" si="85"/>
        <v>0</v>
      </c>
      <c r="H606" s="40">
        <f t="shared" si="86"/>
        <v>0</v>
      </c>
      <c r="I606" s="40">
        <f t="shared" si="87"/>
        <v>0</v>
      </c>
      <c r="J606" s="40">
        <f t="shared" si="88"/>
        <v>0</v>
      </c>
      <c r="K606" s="40">
        <f t="shared" si="89"/>
        <v>0</v>
      </c>
      <c r="L606" s="40">
        <f t="shared" si="90"/>
        <v>0</v>
      </c>
      <c r="M606" s="40">
        <v>0.8571428571428571</v>
      </c>
      <c r="N606" s="40">
        <v>0.14285714285714285</v>
      </c>
      <c r="O606" s="40">
        <v>0</v>
      </c>
      <c r="P606" s="40">
        <v>0</v>
      </c>
      <c r="Q606" s="40">
        <v>0</v>
      </c>
      <c r="R606" s="40">
        <v>0</v>
      </c>
      <c r="S606" s="40">
        <v>0</v>
      </c>
      <c r="T606" s="40">
        <v>0</v>
      </c>
      <c r="U606" s="40">
        <v>7</v>
      </c>
    </row>
    <row r="607" spans="1:21">
      <c r="A607" s="40">
        <v>6</v>
      </c>
      <c r="B607" s="40">
        <v>1</v>
      </c>
      <c r="C607" s="40">
        <v>2</v>
      </c>
      <c r="D607" s="40">
        <f t="shared" si="82"/>
        <v>0</v>
      </c>
      <c r="E607" s="40">
        <f t="shared" si="83"/>
        <v>0</v>
      </c>
      <c r="F607" s="40">
        <f t="shared" si="84"/>
        <v>0</v>
      </c>
      <c r="G607" s="40">
        <f t="shared" si="85"/>
        <v>0</v>
      </c>
      <c r="H607" s="40">
        <f t="shared" si="86"/>
        <v>0</v>
      </c>
      <c r="I607" s="40">
        <f t="shared" si="87"/>
        <v>0</v>
      </c>
      <c r="J607" s="40">
        <f t="shared" si="88"/>
        <v>0</v>
      </c>
      <c r="K607" s="40">
        <f t="shared" si="89"/>
        <v>0</v>
      </c>
      <c r="L607" s="40">
        <f t="shared" si="90"/>
        <v>0</v>
      </c>
      <c r="M607" s="40">
        <v>0.95833333333333337</v>
      </c>
      <c r="N607" s="40">
        <v>0.35416666666666669</v>
      </c>
      <c r="O607" s="40">
        <v>0.10416666666666667</v>
      </c>
      <c r="P607" s="40">
        <v>6.25E-2</v>
      </c>
      <c r="Q607" s="40">
        <v>6.25E-2</v>
      </c>
      <c r="R607" s="40">
        <v>2.0833333333333332E-2</v>
      </c>
      <c r="S607" s="40">
        <v>0</v>
      </c>
      <c r="T607" s="40">
        <v>0</v>
      </c>
      <c r="U607" s="40">
        <v>48</v>
      </c>
    </row>
    <row r="608" spans="1:21">
      <c r="A608" s="40">
        <v>6</v>
      </c>
      <c r="B608" s="40">
        <v>1</v>
      </c>
      <c r="C608" s="40">
        <v>3</v>
      </c>
      <c r="D608" s="40">
        <f t="shared" si="82"/>
        <v>0</v>
      </c>
      <c r="E608" s="40">
        <f t="shared" si="83"/>
        <v>0</v>
      </c>
      <c r="F608" s="40">
        <f t="shared" si="84"/>
        <v>0</v>
      </c>
      <c r="G608" s="40">
        <f t="shared" si="85"/>
        <v>0</v>
      </c>
      <c r="H608" s="40">
        <f t="shared" si="86"/>
        <v>0</v>
      </c>
      <c r="I608" s="40">
        <f t="shared" si="87"/>
        <v>0</v>
      </c>
      <c r="J608" s="40">
        <f t="shared" si="88"/>
        <v>0</v>
      </c>
      <c r="K608" s="40">
        <f t="shared" si="89"/>
        <v>0</v>
      </c>
      <c r="L608" s="40">
        <f t="shared" si="90"/>
        <v>0</v>
      </c>
      <c r="M608" s="40">
        <v>1</v>
      </c>
      <c r="N608" s="40">
        <v>0.21739130434782608</v>
      </c>
      <c r="O608" s="40">
        <v>8.6956521739130432E-2</v>
      </c>
      <c r="P608" s="40">
        <v>8.6956521739130432E-2</v>
      </c>
      <c r="Q608" s="40">
        <v>4.3478260869565216E-2</v>
      </c>
      <c r="R608" s="40">
        <v>4.3478260869565216E-2</v>
      </c>
      <c r="S608" s="40">
        <v>0</v>
      </c>
      <c r="T608" s="40">
        <v>0</v>
      </c>
      <c r="U608" s="40">
        <v>23</v>
      </c>
    </row>
    <row r="609" spans="1:21">
      <c r="A609" s="40">
        <v>6</v>
      </c>
      <c r="B609" s="40">
        <v>1</v>
      </c>
      <c r="C609" s="40">
        <v>4</v>
      </c>
      <c r="D609" s="40">
        <f t="shared" si="82"/>
        <v>0</v>
      </c>
      <c r="E609" s="40">
        <f t="shared" si="83"/>
        <v>0</v>
      </c>
      <c r="F609" s="40">
        <f t="shared" si="84"/>
        <v>0</v>
      </c>
      <c r="G609" s="40">
        <f t="shared" si="85"/>
        <v>0</v>
      </c>
      <c r="H609" s="40">
        <f t="shared" si="86"/>
        <v>0</v>
      </c>
      <c r="I609" s="40">
        <f t="shared" si="87"/>
        <v>0</v>
      </c>
      <c r="J609" s="40">
        <f t="shared" si="88"/>
        <v>0</v>
      </c>
      <c r="K609" s="40">
        <f t="shared" si="89"/>
        <v>0</v>
      </c>
      <c r="L609" s="40">
        <f t="shared" si="90"/>
        <v>0</v>
      </c>
      <c r="M609" s="40">
        <v>1</v>
      </c>
      <c r="N609" s="40">
        <v>0.8</v>
      </c>
      <c r="O609" s="40">
        <v>0.2</v>
      </c>
      <c r="P609" s="40">
        <v>0</v>
      </c>
      <c r="Q609" s="40">
        <v>0</v>
      </c>
      <c r="R609" s="40">
        <v>0</v>
      </c>
      <c r="S609" s="40">
        <v>0</v>
      </c>
      <c r="T609" s="40">
        <v>0</v>
      </c>
      <c r="U609" s="40">
        <v>5</v>
      </c>
    </row>
    <row r="610" spans="1:21">
      <c r="A610" s="40">
        <v>6</v>
      </c>
      <c r="B610" s="40">
        <v>1</v>
      </c>
      <c r="C610" s="40">
        <v>5</v>
      </c>
      <c r="D610" s="40">
        <f t="shared" si="82"/>
        <v>0</v>
      </c>
      <c r="E610" s="40">
        <f t="shared" si="83"/>
        <v>0</v>
      </c>
      <c r="F610" s="40">
        <f t="shared" si="84"/>
        <v>0</v>
      </c>
      <c r="G610" s="40">
        <f t="shared" si="85"/>
        <v>0</v>
      </c>
      <c r="H610" s="40">
        <f t="shared" si="86"/>
        <v>0</v>
      </c>
      <c r="I610" s="40">
        <f t="shared" si="87"/>
        <v>0</v>
      </c>
      <c r="J610" s="40">
        <f t="shared" si="88"/>
        <v>0</v>
      </c>
      <c r="K610" s="40">
        <f t="shared" si="89"/>
        <v>0</v>
      </c>
      <c r="L610" s="40">
        <f t="shared" si="90"/>
        <v>0</v>
      </c>
      <c r="M610" s="40">
        <v>1</v>
      </c>
      <c r="N610" s="40">
        <v>1</v>
      </c>
      <c r="O610" s="40">
        <v>1</v>
      </c>
      <c r="P610" s="40">
        <v>1</v>
      </c>
      <c r="Q610" s="40">
        <v>0</v>
      </c>
      <c r="R610" s="40">
        <v>0</v>
      </c>
      <c r="S610" s="40">
        <v>0</v>
      </c>
      <c r="T610" s="40">
        <v>0</v>
      </c>
      <c r="U610" s="40">
        <v>1</v>
      </c>
    </row>
    <row r="611" spans="1:21">
      <c r="A611" s="40">
        <v>6</v>
      </c>
      <c r="B611" s="40">
        <v>2</v>
      </c>
      <c r="C611" s="40">
        <v>1</v>
      </c>
      <c r="D611" s="40">
        <f t="shared" si="82"/>
        <v>0</v>
      </c>
      <c r="E611" s="40">
        <f t="shared" si="83"/>
        <v>0</v>
      </c>
      <c r="F611" s="40">
        <f t="shared" si="84"/>
        <v>0</v>
      </c>
      <c r="G611" s="40">
        <f t="shared" si="85"/>
        <v>0</v>
      </c>
      <c r="H611" s="40">
        <f t="shared" si="86"/>
        <v>0</v>
      </c>
      <c r="I611" s="40">
        <f t="shared" si="87"/>
        <v>0</v>
      </c>
      <c r="J611" s="40">
        <f t="shared" si="88"/>
        <v>0</v>
      </c>
      <c r="K611" s="40">
        <f t="shared" si="89"/>
        <v>0</v>
      </c>
      <c r="L611" s="40">
        <f t="shared" si="90"/>
        <v>0</v>
      </c>
      <c r="M611" s="40">
        <v>1</v>
      </c>
      <c r="N611" s="40">
        <v>0</v>
      </c>
      <c r="O611" s="40">
        <v>0</v>
      </c>
      <c r="P611" s="40">
        <v>0</v>
      </c>
      <c r="Q611" s="40">
        <v>0</v>
      </c>
      <c r="R611" s="40">
        <v>0</v>
      </c>
      <c r="S611" s="40">
        <v>0</v>
      </c>
      <c r="T611" s="40">
        <v>0</v>
      </c>
      <c r="U611" s="40">
        <v>1</v>
      </c>
    </row>
    <row r="612" spans="1:21">
      <c r="A612" s="40">
        <v>6</v>
      </c>
      <c r="B612" s="40">
        <v>2</v>
      </c>
      <c r="C612" s="40">
        <v>2</v>
      </c>
      <c r="D612" s="40">
        <f t="shared" si="82"/>
        <v>0</v>
      </c>
      <c r="E612" s="40">
        <f t="shared" si="83"/>
        <v>0</v>
      </c>
      <c r="F612" s="40">
        <f t="shared" si="84"/>
        <v>0</v>
      </c>
      <c r="G612" s="40">
        <f t="shared" si="85"/>
        <v>0</v>
      </c>
      <c r="H612" s="40">
        <f t="shared" si="86"/>
        <v>0</v>
      </c>
      <c r="I612" s="40">
        <f t="shared" si="87"/>
        <v>0</v>
      </c>
      <c r="J612" s="40">
        <f t="shared" si="88"/>
        <v>0</v>
      </c>
      <c r="K612" s="40">
        <f t="shared" si="89"/>
        <v>0</v>
      </c>
      <c r="L612" s="40">
        <f t="shared" si="90"/>
        <v>0</v>
      </c>
      <c r="M612" s="40">
        <v>0.97872340425531912</v>
      </c>
      <c r="N612" s="40">
        <v>0.54255319148936165</v>
      </c>
      <c r="O612" s="40">
        <v>9.5744680851063829E-2</v>
      </c>
      <c r="P612" s="40">
        <v>4.2553191489361701E-2</v>
      </c>
      <c r="Q612" s="40">
        <v>1.0638297872340425E-2</v>
      </c>
      <c r="R612" s="40">
        <v>1.0638297872340425E-2</v>
      </c>
      <c r="S612" s="40">
        <v>1.0638297872340425E-2</v>
      </c>
      <c r="T612" s="40">
        <v>1.0638297872340425E-2</v>
      </c>
      <c r="U612" s="40">
        <v>94</v>
      </c>
    </row>
    <row r="613" spans="1:21">
      <c r="A613" s="40">
        <v>6</v>
      </c>
      <c r="B613" s="40">
        <v>2</v>
      </c>
      <c r="C613" s="40">
        <v>3</v>
      </c>
      <c r="D613" s="40">
        <f t="shared" si="82"/>
        <v>0</v>
      </c>
      <c r="E613" s="40">
        <f t="shared" si="83"/>
        <v>0</v>
      </c>
      <c r="F613" s="40">
        <f t="shared" si="84"/>
        <v>0</v>
      </c>
      <c r="G613" s="40">
        <f t="shared" si="85"/>
        <v>0</v>
      </c>
      <c r="H613" s="40">
        <f t="shared" si="86"/>
        <v>0</v>
      </c>
      <c r="I613" s="40">
        <f t="shared" si="87"/>
        <v>0</v>
      </c>
      <c r="J613" s="40">
        <f t="shared" si="88"/>
        <v>0</v>
      </c>
      <c r="K613" s="40">
        <f t="shared" si="89"/>
        <v>0</v>
      </c>
      <c r="L613" s="40">
        <f t="shared" si="90"/>
        <v>0</v>
      </c>
      <c r="M613" s="40">
        <v>1</v>
      </c>
      <c r="N613" s="40">
        <v>0.65765765765765771</v>
      </c>
      <c r="O613" s="40">
        <v>0.24324324324324326</v>
      </c>
      <c r="P613" s="40">
        <v>6.3063063063063057E-2</v>
      </c>
      <c r="Q613" s="40">
        <v>3.6036036036036036E-2</v>
      </c>
      <c r="R613" s="40">
        <v>1.8018018018018018E-2</v>
      </c>
      <c r="S613" s="40">
        <v>0</v>
      </c>
      <c r="T613" s="40">
        <v>0</v>
      </c>
      <c r="U613" s="40">
        <v>111</v>
      </c>
    </row>
    <row r="614" spans="1:21">
      <c r="A614" s="40">
        <v>6</v>
      </c>
      <c r="B614" s="40">
        <v>2</v>
      </c>
      <c r="C614" s="40">
        <v>4</v>
      </c>
      <c r="D614" s="40">
        <f t="shared" si="82"/>
        <v>0</v>
      </c>
      <c r="E614" s="40">
        <f t="shared" si="83"/>
        <v>0</v>
      </c>
      <c r="F614" s="40">
        <f t="shared" si="84"/>
        <v>0</v>
      </c>
      <c r="G614" s="40">
        <f t="shared" si="85"/>
        <v>0</v>
      </c>
      <c r="H614" s="40">
        <f t="shared" si="86"/>
        <v>0</v>
      </c>
      <c r="I614" s="40">
        <f t="shared" si="87"/>
        <v>0</v>
      </c>
      <c r="J614" s="40">
        <f t="shared" si="88"/>
        <v>0</v>
      </c>
      <c r="K614" s="40">
        <f t="shared" si="89"/>
        <v>0</v>
      </c>
      <c r="L614" s="40">
        <f t="shared" si="90"/>
        <v>0</v>
      </c>
      <c r="M614" s="40">
        <v>1</v>
      </c>
      <c r="N614" s="40">
        <v>0.71014492753623193</v>
      </c>
      <c r="O614" s="40">
        <v>0.24637681159420291</v>
      </c>
      <c r="P614" s="40">
        <v>7.2463768115942032E-2</v>
      </c>
      <c r="Q614" s="40">
        <v>2.8985507246376812E-2</v>
      </c>
      <c r="R614" s="40">
        <v>0</v>
      </c>
      <c r="S614" s="40">
        <v>0</v>
      </c>
      <c r="T614" s="40">
        <v>0</v>
      </c>
      <c r="U614" s="40">
        <v>69</v>
      </c>
    </row>
    <row r="615" spans="1:21">
      <c r="A615" s="40">
        <v>6</v>
      </c>
      <c r="B615" s="40">
        <v>2</v>
      </c>
      <c r="C615" s="40">
        <v>5</v>
      </c>
      <c r="D615" s="40">
        <f t="shared" si="82"/>
        <v>0</v>
      </c>
      <c r="E615" s="40">
        <f t="shared" si="83"/>
        <v>0</v>
      </c>
      <c r="F615" s="40">
        <f t="shared" si="84"/>
        <v>0</v>
      </c>
      <c r="G615" s="40">
        <f t="shared" si="85"/>
        <v>0</v>
      </c>
      <c r="H615" s="40">
        <f t="shared" si="86"/>
        <v>0</v>
      </c>
      <c r="I615" s="40">
        <f t="shared" si="87"/>
        <v>0</v>
      </c>
      <c r="J615" s="40">
        <f t="shared" si="88"/>
        <v>0</v>
      </c>
      <c r="K615" s="40">
        <f t="shared" si="89"/>
        <v>0</v>
      </c>
      <c r="L615" s="40">
        <f t="shared" si="90"/>
        <v>0</v>
      </c>
      <c r="M615" s="40">
        <v>1</v>
      </c>
      <c r="N615" s="40">
        <v>0.8</v>
      </c>
      <c r="O615" s="40">
        <v>0.5</v>
      </c>
      <c r="P615" s="40">
        <v>0</v>
      </c>
      <c r="Q615" s="40">
        <v>0</v>
      </c>
      <c r="R615" s="40">
        <v>0</v>
      </c>
      <c r="S615" s="40">
        <v>0</v>
      </c>
      <c r="T615" s="40">
        <v>0</v>
      </c>
      <c r="U615" s="40">
        <v>10</v>
      </c>
    </row>
    <row r="616" spans="1:21">
      <c r="A616" s="40">
        <v>6</v>
      </c>
      <c r="B616" s="40">
        <v>2</v>
      </c>
      <c r="C616" s="40">
        <v>6</v>
      </c>
      <c r="D616" s="40">
        <f t="shared" si="82"/>
        <v>0</v>
      </c>
      <c r="E616" s="40">
        <f t="shared" si="83"/>
        <v>0</v>
      </c>
      <c r="F616" s="40">
        <f t="shared" si="84"/>
        <v>0</v>
      </c>
      <c r="G616" s="40">
        <f t="shared" si="85"/>
        <v>0</v>
      </c>
      <c r="H616" s="40">
        <f t="shared" si="86"/>
        <v>0</v>
      </c>
      <c r="I616" s="40">
        <f t="shared" si="87"/>
        <v>0</v>
      </c>
      <c r="J616" s="40">
        <f t="shared" si="88"/>
        <v>0</v>
      </c>
      <c r="K616" s="40">
        <f t="shared" si="89"/>
        <v>0</v>
      </c>
      <c r="L616" s="40">
        <f t="shared" si="90"/>
        <v>0</v>
      </c>
      <c r="M616" s="40">
        <v>1</v>
      </c>
      <c r="N616" s="40">
        <v>0</v>
      </c>
      <c r="O616" s="40">
        <v>0</v>
      </c>
      <c r="P616" s="40">
        <v>0</v>
      </c>
      <c r="Q616" s="40">
        <v>0</v>
      </c>
      <c r="R616" s="40">
        <v>0</v>
      </c>
      <c r="S616" s="40">
        <v>0</v>
      </c>
      <c r="T616" s="40">
        <v>0</v>
      </c>
      <c r="U616" s="40">
        <v>1</v>
      </c>
    </row>
    <row r="617" spans="1:21">
      <c r="A617" s="40">
        <v>6</v>
      </c>
      <c r="B617" s="40">
        <v>3</v>
      </c>
      <c r="C617" s="40">
        <v>2</v>
      </c>
      <c r="D617" s="40">
        <f t="shared" si="82"/>
        <v>0</v>
      </c>
      <c r="E617" s="40">
        <f t="shared" si="83"/>
        <v>0</v>
      </c>
      <c r="F617" s="40">
        <f t="shared" si="84"/>
        <v>0</v>
      </c>
      <c r="G617" s="40">
        <f t="shared" si="85"/>
        <v>0</v>
      </c>
      <c r="H617" s="40">
        <f t="shared" si="86"/>
        <v>0</v>
      </c>
      <c r="I617" s="40">
        <f t="shared" si="87"/>
        <v>0</v>
      </c>
      <c r="J617" s="40">
        <f t="shared" si="88"/>
        <v>0</v>
      </c>
      <c r="K617" s="40">
        <f t="shared" si="89"/>
        <v>0</v>
      </c>
      <c r="L617" s="40">
        <f t="shared" si="90"/>
        <v>0</v>
      </c>
      <c r="M617" s="40">
        <v>1</v>
      </c>
      <c r="N617" s="40">
        <v>0.90909090909090906</v>
      </c>
      <c r="O617" s="40">
        <v>0.24242424242424243</v>
      </c>
      <c r="P617" s="40">
        <v>3.0303030303030304E-2</v>
      </c>
      <c r="Q617" s="40">
        <v>0</v>
      </c>
      <c r="R617" s="40">
        <v>0</v>
      </c>
      <c r="S617" s="40">
        <v>0</v>
      </c>
      <c r="T617" s="40">
        <v>0</v>
      </c>
      <c r="U617" s="40">
        <v>66</v>
      </c>
    </row>
    <row r="618" spans="1:21">
      <c r="A618" s="40">
        <v>6</v>
      </c>
      <c r="B618" s="40">
        <v>3</v>
      </c>
      <c r="C618" s="40">
        <v>3</v>
      </c>
      <c r="D618" s="40">
        <f t="shared" si="82"/>
        <v>0</v>
      </c>
      <c r="E618" s="40">
        <f t="shared" si="83"/>
        <v>0</v>
      </c>
      <c r="F618" s="40">
        <f t="shared" si="84"/>
        <v>0</v>
      </c>
      <c r="G618" s="40">
        <f t="shared" si="85"/>
        <v>0</v>
      </c>
      <c r="H618" s="40">
        <f t="shared" si="86"/>
        <v>0</v>
      </c>
      <c r="I618" s="40">
        <f t="shared" si="87"/>
        <v>0</v>
      </c>
      <c r="J618" s="40">
        <f t="shared" si="88"/>
        <v>0</v>
      </c>
      <c r="K618" s="40">
        <f t="shared" si="89"/>
        <v>0</v>
      </c>
      <c r="L618" s="40">
        <f t="shared" si="90"/>
        <v>0</v>
      </c>
      <c r="M618" s="40">
        <v>1</v>
      </c>
      <c r="N618" s="40">
        <v>0.91860465116279066</v>
      </c>
      <c r="O618" s="40">
        <v>0.39534883720930231</v>
      </c>
      <c r="P618" s="40">
        <v>0.10465116279069768</v>
      </c>
      <c r="Q618" s="40">
        <v>3.4883720930232558E-2</v>
      </c>
      <c r="R618" s="40">
        <v>1.1627906976744186E-2</v>
      </c>
      <c r="S618" s="40">
        <v>1.1627906976744186E-2</v>
      </c>
      <c r="T618" s="40">
        <v>1.1627906976744186E-2</v>
      </c>
      <c r="U618" s="40">
        <v>172</v>
      </c>
    </row>
    <row r="619" spans="1:21">
      <c r="A619" s="40">
        <v>6</v>
      </c>
      <c r="B619" s="40">
        <v>3</v>
      </c>
      <c r="C619" s="40">
        <v>4</v>
      </c>
      <c r="D619" s="40">
        <f t="shared" si="82"/>
        <v>0</v>
      </c>
      <c r="E619" s="40">
        <f t="shared" si="83"/>
        <v>0</v>
      </c>
      <c r="F619" s="40">
        <f t="shared" si="84"/>
        <v>0</v>
      </c>
      <c r="G619" s="40">
        <f t="shared" si="85"/>
        <v>0</v>
      </c>
      <c r="H619" s="40">
        <f t="shared" si="86"/>
        <v>0</v>
      </c>
      <c r="I619" s="40">
        <f t="shared" si="87"/>
        <v>0</v>
      </c>
      <c r="J619" s="40">
        <f t="shared" si="88"/>
        <v>0</v>
      </c>
      <c r="K619" s="40">
        <f t="shared" si="89"/>
        <v>0</v>
      </c>
      <c r="L619" s="40">
        <f t="shared" si="90"/>
        <v>0</v>
      </c>
      <c r="M619" s="40">
        <v>1</v>
      </c>
      <c r="N619" s="40">
        <v>0.94764397905759157</v>
      </c>
      <c r="O619" s="40">
        <v>0.54450261780104714</v>
      </c>
      <c r="P619" s="40">
        <v>0.18324607329842932</v>
      </c>
      <c r="Q619" s="40">
        <v>7.3298429319371722E-2</v>
      </c>
      <c r="R619" s="40">
        <v>3.6649214659685861E-2</v>
      </c>
      <c r="S619" s="40">
        <v>2.0942408376963352E-2</v>
      </c>
      <c r="T619" s="40">
        <v>1.0471204188481676E-2</v>
      </c>
      <c r="U619" s="40">
        <v>191</v>
      </c>
    </row>
    <row r="620" spans="1:21">
      <c r="A620" s="40">
        <v>6</v>
      </c>
      <c r="B620" s="40">
        <v>3</v>
      </c>
      <c r="C620" s="40">
        <v>5</v>
      </c>
      <c r="D620" s="40">
        <f t="shared" si="82"/>
        <v>0</v>
      </c>
      <c r="E620" s="40">
        <f t="shared" si="83"/>
        <v>0</v>
      </c>
      <c r="F620" s="40">
        <f t="shared" si="84"/>
        <v>0</v>
      </c>
      <c r="G620" s="40">
        <f t="shared" si="85"/>
        <v>0</v>
      </c>
      <c r="H620" s="40">
        <f t="shared" si="86"/>
        <v>0</v>
      </c>
      <c r="I620" s="40">
        <f t="shared" si="87"/>
        <v>0</v>
      </c>
      <c r="J620" s="40">
        <f t="shared" si="88"/>
        <v>0</v>
      </c>
      <c r="K620" s="40">
        <f t="shared" si="89"/>
        <v>0</v>
      </c>
      <c r="L620" s="40">
        <f t="shared" si="90"/>
        <v>0</v>
      </c>
      <c r="M620" s="40">
        <v>1</v>
      </c>
      <c r="N620" s="40">
        <v>0.90361445783132532</v>
      </c>
      <c r="O620" s="40">
        <v>0.5662650602409639</v>
      </c>
      <c r="P620" s="40">
        <v>0.2289156626506024</v>
      </c>
      <c r="Q620" s="40">
        <v>0.12048192771084337</v>
      </c>
      <c r="R620" s="40">
        <v>6.0240963855421686E-2</v>
      </c>
      <c r="S620" s="40">
        <v>1.2048192771084338E-2</v>
      </c>
      <c r="T620" s="40">
        <v>0</v>
      </c>
      <c r="U620" s="40">
        <v>83</v>
      </c>
    </row>
    <row r="621" spans="1:21">
      <c r="A621" s="40">
        <v>6</v>
      </c>
      <c r="B621" s="40">
        <v>3</v>
      </c>
      <c r="C621" s="40">
        <v>6</v>
      </c>
      <c r="D621" s="40">
        <f t="shared" si="82"/>
        <v>0</v>
      </c>
      <c r="E621" s="40">
        <f t="shared" si="83"/>
        <v>0</v>
      </c>
      <c r="F621" s="40">
        <f t="shared" si="84"/>
        <v>0</v>
      </c>
      <c r="G621" s="40">
        <f t="shared" si="85"/>
        <v>0</v>
      </c>
      <c r="H621" s="40">
        <f t="shared" si="86"/>
        <v>0</v>
      </c>
      <c r="I621" s="40">
        <f t="shared" si="87"/>
        <v>0</v>
      </c>
      <c r="J621" s="40">
        <f t="shared" si="88"/>
        <v>0</v>
      </c>
      <c r="K621" s="40">
        <f t="shared" si="89"/>
        <v>0</v>
      </c>
      <c r="L621" s="40">
        <f t="shared" si="90"/>
        <v>0</v>
      </c>
      <c r="M621" s="40">
        <v>1</v>
      </c>
      <c r="N621" s="40">
        <v>1</v>
      </c>
      <c r="O621" s="40">
        <v>0.6071428571428571</v>
      </c>
      <c r="P621" s="40">
        <v>0.35714285714285715</v>
      </c>
      <c r="Q621" s="40">
        <v>0.17857142857142858</v>
      </c>
      <c r="R621" s="40">
        <v>3.5714285714285712E-2</v>
      </c>
      <c r="S621" s="40">
        <v>3.5714285714285712E-2</v>
      </c>
      <c r="T621" s="40">
        <v>3.5714285714285712E-2</v>
      </c>
      <c r="U621" s="40">
        <v>28</v>
      </c>
    </row>
    <row r="622" spans="1:21">
      <c r="A622" s="40">
        <v>6</v>
      </c>
      <c r="B622" s="40">
        <v>3</v>
      </c>
      <c r="C622" s="40">
        <v>7</v>
      </c>
      <c r="D622" s="40">
        <f t="shared" si="82"/>
        <v>0</v>
      </c>
      <c r="E622" s="40">
        <f t="shared" si="83"/>
        <v>0</v>
      </c>
      <c r="F622" s="40">
        <f t="shared" si="84"/>
        <v>0</v>
      </c>
      <c r="G622" s="40">
        <f t="shared" si="85"/>
        <v>0</v>
      </c>
      <c r="H622" s="40">
        <f t="shared" si="86"/>
        <v>0</v>
      </c>
      <c r="I622" s="40">
        <f t="shared" si="87"/>
        <v>0</v>
      </c>
      <c r="J622" s="40">
        <f t="shared" si="88"/>
        <v>0</v>
      </c>
      <c r="K622" s="40">
        <f t="shared" si="89"/>
        <v>0</v>
      </c>
      <c r="L622" s="40">
        <f t="shared" si="90"/>
        <v>0</v>
      </c>
      <c r="M622" s="40">
        <v>1</v>
      </c>
      <c r="N622" s="40">
        <v>1</v>
      </c>
      <c r="O622" s="40">
        <v>0.4</v>
      </c>
      <c r="P622" s="40">
        <v>0.4</v>
      </c>
      <c r="Q622" s="40">
        <v>0.2</v>
      </c>
      <c r="R622" s="40">
        <v>0</v>
      </c>
      <c r="S622" s="40">
        <v>0</v>
      </c>
      <c r="T622" s="40">
        <v>0</v>
      </c>
      <c r="U622" s="40">
        <v>5</v>
      </c>
    </row>
    <row r="623" spans="1:21">
      <c r="A623" s="40">
        <v>6</v>
      </c>
      <c r="B623" s="40">
        <v>3</v>
      </c>
      <c r="C623" s="40">
        <v>8</v>
      </c>
      <c r="D623" s="40">
        <f t="shared" si="82"/>
        <v>0</v>
      </c>
      <c r="E623" s="40">
        <f t="shared" si="83"/>
        <v>0</v>
      </c>
      <c r="F623" s="40">
        <f t="shared" si="84"/>
        <v>0</v>
      </c>
      <c r="G623" s="40">
        <f t="shared" si="85"/>
        <v>0</v>
      </c>
      <c r="H623" s="40">
        <f t="shared" si="86"/>
        <v>0</v>
      </c>
      <c r="I623" s="40">
        <f t="shared" si="87"/>
        <v>0</v>
      </c>
      <c r="J623" s="40">
        <f t="shared" si="88"/>
        <v>0</v>
      </c>
      <c r="K623" s="40">
        <f t="shared" si="89"/>
        <v>0</v>
      </c>
      <c r="L623" s="40">
        <f t="shared" si="90"/>
        <v>0</v>
      </c>
      <c r="M623" s="40">
        <v>1</v>
      </c>
      <c r="N623" s="40">
        <v>0.5</v>
      </c>
      <c r="O623" s="40">
        <v>0.5</v>
      </c>
      <c r="P623" s="40">
        <v>0.5</v>
      </c>
      <c r="Q623" s="40">
        <v>0.5</v>
      </c>
      <c r="R623" s="40">
        <v>0.5</v>
      </c>
      <c r="S623" s="40">
        <v>0.5</v>
      </c>
      <c r="T623" s="40">
        <v>0.5</v>
      </c>
      <c r="U623" s="40">
        <v>2</v>
      </c>
    </row>
    <row r="624" spans="1:21">
      <c r="A624" s="40">
        <v>6</v>
      </c>
      <c r="B624" s="40">
        <v>3</v>
      </c>
      <c r="C624" s="40">
        <v>9</v>
      </c>
      <c r="D624" s="40">
        <f t="shared" si="82"/>
        <v>0</v>
      </c>
      <c r="E624" s="40">
        <f t="shared" si="83"/>
        <v>0</v>
      </c>
      <c r="F624" s="40">
        <f t="shared" si="84"/>
        <v>0</v>
      </c>
      <c r="G624" s="40">
        <f t="shared" si="85"/>
        <v>0</v>
      </c>
      <c r="H624" s="40">
        <f t="shared" si="86"/>
        <v>0</v>
      </c>
      <c r="I624" s="40">
        <f t="shared" si="87"/>
        <v>0</v>
      </c>
      <c r="J624" s="40">
        <f t="shared" si="88"/>
        <v>0</v>
      </c>
      <c r="K624" s="40">
        <f t="shared" si="89"/>
        <v>0</v>
      </c>
      <c r="L624" s="40">
        <f t="shared" si="90"/>
        <v>0</v>
      </c>
      <c r="M624" s="40">
        <v>1</v>
      </c>
      <c r="N624" s="40">
        <v>1</v>
      </c>
      <c r="O624" s="40">
        <v>1</v>
      </c>
      <c r="P624" s="40">
        <v>1</v>
      </c>
      <c r="Q624" s="40">
        <v>1</v>
      </c>
      <c r="R624" s="40">
        <v>1</v>
      </c>
      <c r="S624" s="40">
        <v>1</v>
      </c>
      <c r="T624" s="40">
        <v>1</v>
      </c>
      <c r="U624" s="40">
        <v>1</v>
      </c>
    </row>
    <row r="625" spans="1:21">
      <c r="A625" s="40">
        <v>6</v>
      </c>
      <c r="B625" s="40">
        <v>4</v>
      </c>
      <c r="C625" s="40">
        <v>2</v>
      </c>
      <c r="D625" s="40">
        <f t="shared" si="82"/>
        <v>0</v>
      </c>
      <c r="E625" s="40">
        <f t="shared" si="83"/>
        <v>0</v>
      </c>
      <c r="F625" s="40">
        <f t="shared" si="84"/>
        <v>0</v>
      </c>
      <c r="G625" s="40">
        <f t="shared" si="85"/>
        <v>0</v>
      </c>
      <c r="H625" s="40">
        <f t="shared" si="86"/>
        <v>0</v>
      </c>
      <c r="I625" s="40">
        <f t="shared" si="87"/>
        <v>0</v>
      </c>
      <c r="J625" s="40">
        <f t="shared" si="88"/>
        <v>0</v>
      </c>
      <c r="K625" s="40">
        <f t="shared" si="89"/>
        <v>0</v>
      </c>
      <c r="L625" s="40">
        <f t="shared" si="90"/>
        <v>0</v>
      </c>
      <c r="M625" s="40">
        <v>1</v>
      </c>
      <c r="N625" s="40">
        <v>1</v>
      </c>
      <c r="O625" s="40">
        <v>0.39130434782608697</v>
      </c>
      <c r="P625" s="40">
        <v>0</v>
      </c>
      <c r="Q625" s="40">
        <v>0</v>
      </c>
      <c r="R625" s="40">
        <v>0</v>
      </c>
      <c r="S625" s="40">
        <v>0</v>
      </c>
      <c r="T625" s="40">
        <v>0</v>
      </c>
      <c r="U625" s="40">
        <v>23</v>
      </c>
    </row>
    <row r="626" spans="1:21">
      <c r="A626" s="40">
        <v>6</v>
      </c>
      <c r="B626" s="40">
        <v>4</v>
      </c>
      <c r="C626" s="40">
        <v>3</v>
      </c>
      <c r="D626" s="40">
        <f t="shared" si="82"/>
        <v>0</v>
      </c>
      <c r="E626" s="40">
        <f t="shared" si="83"/>
        <v>0</v>
      </c>
      <c r="F626" s="40">
        <f t="shared" si="84"/>
        <v>0</v>
      </c>
      <c r="G626" s="40">
        <f t="shared" si="85"/>
        <v>0</v>
      </c>
      <c r="H626" s="40">
        <f t="shared" si="86"/>
        <v>0</v>
      </c>
      <c r="I626" s="40">
        <f t="shared" si="87"/>
        <v>0</v>
      </c>
      <c r="J626" s="40">
        <f t="shared" si="88"/>
        <v>0</v>
      </c>
      <c r="K626" s="40">
        <f t="shared" si="89"/>
        <v>0</v>
      </c>
      <c r="L626" s="40">
        <f t="shared" si="90"/>
        <v>0</v>
      </c>
      <c r="M626" s="40">
        <v>1</v>
      </c>
      <c r="N626" s="40">
        <v>1</v>
      </c>
      <c r="O626" s="40">
        <v>0.73148148148148151</v>
      </c>
      <c r="P626" s="40">
        <v>0.18518518518518517</v>
      </c>
      <c r="Q626" s="40">
        <v>1.8518518518518517E-2</v>
      </c>
      <c r="R626" s="40">
        <v>0</v>
      </c>
      <c r="S626" s="40">
        <v>0</v>
      </c>
      <c r="T626" s="40">
        <v>0</v>
      </c>
      <c r="U626" s="40">
        <v>108</v>
      </c>
    </row>
    <row r="627" spans="1:21">
      <c r="A627" s="40">
        <v>6</v>
      </c>
      <c r="B627" s="40">
        <v>4</v>
      </c>
      <c r="C627" s="40">
        <v>4</v>
      </c>
      <c r="D627" s="40">
        <f t="shared" si="82"/>
        <v>0</v>
      </c>
      <c r="E627" s="40">
        <f t="shared" si="83"/>
        <v>0</v>
      </c>
      <c r="F627" s="40">
        <f t="shared" si="84"/>
        <v>0</v>
      </c>
      <c r="G627" s="40">
        <f t="shared" si="85"/>
        <v>0</v>
      </c>
      <c r="H627" s="40">
        <f t="shared" si="86"/>
        <v>0</v>
      </c>
      <c r="I627" s="40">
        <f t="shared" si="87"/>
        <v>0</v>
      </c>
      <c r="J627" s="40">
        <f t="shared" si="88"/>
        <v>0</v>
      </c>
      <c r="K627" s="40">
        <f t="shared" si="89"/>
        <v>0</v>
      </c>
      <c r="L627" s="40">
        <f t="shared" si="90"/>
        <v>0</v>
      </c>
      <c r="M627" s="40">
        <v>1</v>
      </c>
      <c r="N627" s="40">
        <v>0.99604743083003955</v>
      </c>
      <c r="O627" s="40">
        <v>0.8379446640316206</v>
      </c>
      <c r="P627" s="40">
        <v>0.33201581027667987</v>
      </c>
      <c r="Q627" s="40">
        <v>8.6956521739130432E-2</v>
      </c>
      <c r="R627" s="40">
        <v>1.9762845849802372E-2</v>
      </c>
      <c r="S627" s="40">
        <v>1.1857707509881422E-2</v>
      </c>
      <c r="T627" s="40">
        <v>3.952569169960474E-3</v>
      </c>
      <c r="U627" s="40">
        <v>253</v>
      </c>
    </row>
    <row r="628" spans="1:21">
      <c r="A628" s="40">
        <v>6</v>
      </c>
      <c r="B628" s="40">
        <v>4</v>
      </c>
      <c r="C628" s="40">
        <v>5</v>
      </c>
      <c r="D628" s="40">
        <f t="shared" si="82"/>
        <v>0</v>
      </c>
      <c r="E628" s="40">
        <f t="shared" si="83"/>
        <v>0</v>
      </c>
      <c r="F628" s="40">
        <f t="shared" si="84"/>
        <v>0</v>
      </c>
      <c r="G628" s="40">
        <f t="shared" si="85"/>
        <v>0</v>
      </c>
      <c r="H628" s="40">
        <f t="shared" si="86"/>
        <v>0</v>
      </c>
      <c r="I628" s="40">
        <f t="shared" si="87"/>
        <v>0</v>
      </c>
      <c r="J628" s="40">
        <f t="shared" si="88"/>
        <v>0</v>
      </c>
      <c r="K628" s="40">
        <f t="shared" si="89"/>
        <v>0</v>
      </c>
      <c r="L628" s="40">
        <f t="shared" si="90"/>
        <v>0</v>
      </c>
      <c r="M628" s="40">
        <v>1</v>
      </c>
      <c r="N628" s="40">
        <v>1</v>
      </c>
      <c r="O628" s="40">
        <v>0.85897435897435892</v>
      </c>
      <c r="P628" s="40">
        <v>0.48076923076923078</v>
      </c>
      <c r="Q628" s="40">
        <v>0.20512820512820512</v>
      </c>
      <c r="R628" s="40">
        <v>1.9230769230769232E-2</v>
      </c>
      <c r="S628" s="40">
        <v>1.282051282051282E-2</v>
      </c>
      <c r="T628" s="40">
        <v>6.41025641025641E-3</v>
      </c>
      <c r="U628" s="40">
        <v>156</v>
      </c>
    </row>
    <row r="629" spans="1:21">
      <c r="A629" s="40">
        <v>6</v>
      </c>
      <c r="B629" s="40">
        <v>4</v>
      </c>
      <c r="C629" s="40">
        <v>6</v>
      </c>
      <c r="D629" s="40">
        <f t="shared" si="82"/>
        <v>0</v>
      </c>
      <c r="E629" s="40">
        <f t="shared" si="83"/>
        <v>0</v>
      </c>
      <c r="F629" s="40">
        <f t="shared" si="84"/>
        <v>0</v>
      </c>
      <c r="G629" s="40">
        <f t="shared" si="85"/>
        <v>0</v>
      </c>
      <c r="H629" s="40">
        <f t="shared" si="86"/>
        <v>0</v>
      </c>
      <c r="I629" s="40">
        <f t="shared" si="87"/>
        <v>0</v>
      </c>
      <c r="J629" s="40">
        <f t="shared" si="88"/>
        <v>0</v>
      </c>
      <c r="K629" s="40">
        <f t="shared" si="89"/>
        <v>0</v>
      </c>
      <c r="L629" s="40">
        <f t="shared" si="90"/>
        <v>0</v>
      </c>
      <c r="M629" s="40">
        <v>1</v>
      </c>
      <c r="N629" s="40">
        <v>0.98360655737704916</v>
      </c>
      <c r="O629" s="40">
        <v>0.81967213114754101</v>
      </c>
      <c r="P629" s="40">
        <v>0.54098360655737709</v>
      </c>
      <c r="Q629" s="40">
        <v>0.21311475409836064</v>
      </c>
      <c r="R629" s="40">
        <v>4.9180327868852458E-2</v>
      </c>
      <c r="S629" s="40">
        <v>1.6393442622950821E-2</v>
      </c>
      <c r="T629" s="40">
        <v>1.6393442622950821E-2</v>
      </c>
      <c r="U629" s="40">
        <v>61</v>
      </c>
    </row>
    <row r="630" spans="1:21">
      <c r="A630" s="40">
        <v>6</v>
      </c>
      <c r="B630" s="40">
        <v>4</v>
      </c>
      <c r="C630" s="40">
        <v>7</v>
      </c>
      <c r="D630" s="40">
        <f t="shared" si="82"/>
        <v>0</v>
      </c>
      <c r="E630" s="40">
        <f t="shared" si="83"/>
        <v>0</v>
      </c>
      <c r="F630" s="40">
        <f t="shared" si="84"/>
        <v>0</v>
      </c>
      <c r="G630" s="40">
        <f t="shared" si="85"/>
        <v>0</v>
      </c>
      <c r="H630" s="40">
        <f t="shared" si="86"/>
        <v>0</v>
      </c>
      <c r="I630" s="40">
        <f t="shared" si="87"/>
        <v>0</v>
      </c>
      <c r="J630" s="40">
        <f t="shared" si="88"/>
        <v>0</v>
      </c>
      <c r="K630" s="40">
        <f t="shared" si="89"/>
        <v>0</v>
      </c>
      <c r="L630" s="40">
        <f t="shared" si="90"/>
        <v>0</v>
      </c>
      <c r="M630" s="40">
        <v>1</v>
      </c>
      <c r="N630" s="40">
        <v>0.96296296296296291</v>
      </c>
      <c r="O630" s="40">
        <v>0.81481481481481477</v>
      </c>
      <c r="P630" s="40">
        <v>0.48148148148148145</v>
      </c>
      <c r="Q630" s="40">
        <v>0.29629629629629628</v>
      </c>
      <c r="R630" s="40">
        <v>0.1111111111111111</v>
      </c>
      <c r="S630" s="40">
        <v>0.1111111111111111</v>
      </c>
      <c r="T630" s="40">
        <v>7.407407407407407E-2</v>
      </c>
      <c r="U630" s="40">
        <v>27</v>
      </c>
    </row>
    <row r="631" spans="1:21">
      <c r="A631" s="40">
        <v>6</v>
      </c>
      <c r="B631" s="40">
        <v>4</v>
      </c>
      <c r="C631" s="40">
        <v>8</v>
      </c>
      <c r="D631" s="40">
        <f t="shared" si="82"/>
        <v>0</v>
      </c>
      <c r="E631" s="40">
        <f t="shared" si="83"/>
        <v>0</v>
      </c>
      <c r="F631" s="40">
        <f t="shared" si="84"/>
        <v>0</v>
      </c>
      <c r="G631" s="40">
        <f t="shared" si="85"/>
        <v>0</v>
      </c>
      <c r="H631" s="40">
        <f t="shared" si="86"/>
        <v>0</v>
      </c>
      <c r="I631" s="40">
        <f t="shared" si="87"/>
        <v>0</v>
      </c>
      <c r="J631" s="40">
        <f t="shared" si="88"/>
        <v>0</v>
      </c>
      <c r="K631" s="40">
        <f t="shared" si="89"/>
        <v>0</v>
      </c>
      <c r="L631" s="40">
        <f t="shared" si="90"/>
        <v>0</v>
      </c>
      <c r="M631" s="40">
        <v>1</v>
      </c>
      <c r="N631" s="40">
        <v>1</v>
      </c>
      <c r="O631" s="40">
        <v>1</v>
      </c>
      <c r="P631" s="40">
        <v>0.8</v>
      </c>
      <c r="Q631" s="40">
        <v>0</v>
      </c>
      <c r="R631" s="40">
        <v>0</v>
      </c>
      <c r="S631" s="40">
        <v>0</v>
      </c>
      <c r="T631" s="40">
        <v>0</v>
      </c>
      <c r="U631" s="40">
        <v>5</v>
      </c>
    </row>
    <row r="632" spans="1:21">
      <c r="A632" s="40">
        <v>6</v>
      </c>
      <c r="B632" s="40">
        <v>4</v>
      </c>
      <c r="C632" s="40">
        <v>9</v>
      </c>
      <c r="D632" s="40">
        <f t="shared" si="82"/>
        <v>0</v>
      </c>
      <c r="E632" s="40">
        <f t="shared" si="83"/>
        <v>0</v>
      </c>
      <c r="F632" s="40">
        <f t="shared" si="84"/>
        <v>0</v>
      </c>
      <c r="G632" s="40">
        <f t="shared" si="85"/>
        <v>0</v>
      </c>
      <c r="H632" s="40">
        <f t="shared" si="86"/>
        <v>0</v>
      </c>
      <c r="I632" s="40">
        <f t="shared" si="87"/>
        <v>0</v>
      </c>
      <c r="J632" s="40">
        <f t="shared" si="88"/>
        <v>0</v>
      </c>
      <c r="K632" s="40">
        <f t="shared" si="89"/>
        <v>0</v>
      </c>
      <c r="L632" s="40">
        <f t="shared" si="90"/>
        <v>0</v>
      </c>
      <c r="M632" s="40">
        <v>1</v>
      </c>
      <c r="N632" s="40">
        <v>1</v>
      </c>
      <c r="O632" s="40">
        <v>1</v>
      </c>
      <c r="P632" s="40">
        <v>1</v>
      </c>
      <c r="Q632" s="40">
        <v>0.6</v>
      </c>
      <c r="R632" s="40">
        <v>0</v>
      </c>
      <c r="S632" s="40">
        <v>0</v>
      </c>
      <c r="T632" s="40">
        <v>0</v>
      </c>
      <c r="U632" s="40">
        <v>5</v>
      </c>
    </row>
    <row r="633" spans="1:21">
      <c r="A633" s="40">
        <v>6</v>
      </c>
      <c r="B633" s="40">
        <v>4</v>
      </c>
      <c r="C633" s="40">
        <v>11</v>
      </c>
      <c r="D633" s="40">
        <f t="shared" si="82"/>
        <v>0</v>
      </c>
      <c r="E633" s="40">
        <f t="shared" si="83"/>
        <v>0</v>
      </c>
      <c r="F633" s="40">
        <f t="shared" si="84"/>
        <v>0</v>
      </c>
      <c r="G633" s="40">
        <f t="shared" si="85"/>
        <v>0</v>
      </c>
      <c r="H633" s="40">
        <f t="shared" si="86"/>
        <v>0</v>
      </c>
      <c r="I633" s="40">
        <f t="shared" si="87"/>
        <v>0</v>
      </c>
      <c r="J633" s="40">
        <f t="shared" si="88"/>
        <v>0</v>
      </c>
      <c r="K633" s="40">
        <f t="shared" si="89"/>
        <v>0</v>
      </c>
      <c r="L633" s="40">
        <f t="shared" si="90"/>
        <v>0</v>
      </c>
      <c r="M633" s="40">
        <v>1</v>
      </c>
      <c r="N633" s="40">
        <v>1</v>
      </c>
      <c r="O633" s="40">
        <v>0</v>
      </c>
      <c r="P633" s="40">
        <v>0</v>
      </c>
      <c r="Q633" s="40">
        <v>0</v>
      </c>
      <c r="R633" s="40">
        <v>0</v>
      </c>
      <c r="S633" s="40">
        <v>0</v>
      </c>
      <c r="T633" s="40">
        <v>0</v>
      </c>
      <c r="U633" s="40">
        <v>1</v>
      </c>
    </row>
    <row r="634" spans="1:21">
      <c r="A634" s="40">
        <v>6</v>
      </c>
      <c r="B634" s="40">
        <v>5</v>
      </c>
      <c r="C634" s="40">
        <v>2</v>
      </c>
      <c r="D634" s="40">
        <f t="shared" si="82"/>
        <v>0</v>
      </c>
      <c r="E634" s="40">
        <f t="shared" si="83"/>
        <v>0</v>
      </c>
      <c r="F634" s="40">
        <f t="shared" si="84"/>
        <v>0</v>
      </c>
      <c r="G634" s="40">
        <f t="shared" si="85"/>
        <v>0</v>
      </c>
      <c r="H634" s="40">
        <f t="shared" si="86"/>
        <v>0</v>
      </c>
      <c r="I634" s="40">
        <f t="shared" si="87"/>
        <v>0</v>
      </c>
      <c r="J634" s="40">
        <f t="shared" si="88"/>
        <v>0</v>
      </c>
      <c r="K634" s="40">
        <f t="shared" si="89"/>
        <v>0</v>
      </c>
      <c r="L634" s="40">
        <f t="shared" si="90"/>
        <v>0</v>
      </c>
      <c r="M634" s="40">
        <v>1</v>
      </c>
      <c r="N634" s="40">
        <v>1</v>
      </c>
      <c r="O634" s="40">
        <v>0.7142857142857143</v>
      </c>
      <c r="P634" s="40">
        <v>0.2857142857142857</v>
      </c>
      <c r="Q634" s="40">
        <v>0</v>
      </c>
      <c r="R634" s="40">
        <v>0</v>
      </c>
      <c r="S634" s="40">
        <v>0</v>
      </c>
      <c r="T634" s="40">
        <v>0</v>
      </c>
      <c r="U634" s="40">
        <v>7</v>
      </c>
    </row>
    <row r="635" spans="1:21">
      <c r="A635" s="40">
        <v>6</v>
      </c>
      <c r="B635" s="40">
        <v>5</v>
      </c>
      <c r="C635" s="40">
        <v>3</v>
      </c>
      <c r="D635" s="40">
        <f t="shared" si="82"/>
        <v>0</v>
      </c>
      <c r="E635" s="40">
        <f t="shared" si="83"/>
        <v>0</v>
      </c>
      <c r="F635" s="40">
        <f t="shared" si="84"/>
        <v>0</v>
      </c>
      <c r="G635" s="40">
        <f t="shared" si="85"/>
        <v>0</v>
      </c>
      <c r="H635" s="40">
        <f t="shared" si="86"/>
        <v>0</v>
      </c>
      <c r="I635" s="40">
        <f t="shared" si="87"/>
        <v>0</v>
      </c>
      <c r="J635" s="40">
        <f t="shared" si="88"/>
        <v>0</v>
      </c>
      <c r="K635" s="40">
        <f t="shared" si="89"/>
        <v>0</v>
      </c>
      <c r="L635" s="40">
        <f t="shared" si="90"/>
        <v>0</v>
      </c>
      <c r="M635" s="40">
        <v>1</v>
      </c>
      <c r="N635" s="40">
        <v>1</v>
      </c>
      <c r="O635" s="40">
        <v>0.95061728395061729</v>
      </c>
      <c r="P635" s="40">
        <v>0.40740740740740738</v>
      </c>
      <c r="Q635" s="40">
        <v>9.8765432098765427E-2</v>
      </c>
      <c r="R635" s="40">
        <v>4.9382716049382713E-2</v>
      </c>
      <c r="S635" s="40">
        <v>1.2345679012345678E-2</v>
      </c>
      <c r="T635" s="40">
        <v>0</v>
      </c>
      <c r="U635" s="40">
        <v>81</v>
      </c>
    </row>
    <row r="636" spans="1:21">
      <c r="A636" s="40">
        <v>6</v>
      </c>
      <c r="B636" s="40">
        <v>5</v>
      </c>
      <c r="C636" s="40">
        <v>4</v>
      </c>
      <c r="D636" s="40">
        <f t="shared" si="82"/>
        <v>0</v>
      </c>
      <c r="E636" s="40">
        <f t="shared" si="83"/>
        <v>0</v>
      </c>
      <c r="F636" s="40">
        <f t="shared" si="84"/>
        <v>0</v>
      </c>
      <c r="G636" s="40">
        <f t="shared" si="85"/>
        <v>0</v>
      </c>
      <c r="H636" s="40">
        <f t="shared" si="86"/>
        <v>0</v>
      </c>
      <c r="I636" s="40">
        <f t="shared" si="87"/>
        <v>0</v>
      </c>
      <c r="J636" s="40">
        <f t="shared" si="88"/>
        <v>0</v>
      </c>
      <c r="K636" s="40">
        <f t="shared" si="89"/>
        <v>0</v>
      </c>
      <c r="L636" s="40">
        <f t="shared" si="90"/>
        <v>0</v>
      </c>
      <c r="M636" s="40">
        <v>1</v>
      </c>
      <c r="N636" s="40">
        <v>1</v>
      </c>
      <c r="O636" s="40">
        <v>0.95811518324607325</v>
      </c>
      <c r="P636" s="40">
        <v>0.63874345549738221</v>
      </c>
      <c r="Q636" s="40">
        <v>0.24607329842931938</v>
      </c>
      <c r="R636" s="40">
        <v>8.3769633507853408E-2</v>
      </c>
      <c r="S636" s="40">
        <v>4.712041884816754E-2</v>
      </c>
      <c r="T636" s="40">
        <v>2.6178010471204188E-2</v>
      </c>
      <c r="U636" s="40">
        <v>191</v>
      </c>
    </row>
    <row r="637" spans="1:21">
      <c r="A637" s="40">
        <v>6</v>
      </c>
      <c r="B637" s="40">
        <v>5</v>
      </c>
      <c r="C637" s="40">
        <v>5</v>
      </c>
      <c r="D637" s="40">
        <f t="shared" si="82"/>
        <v>0</v>
      </c>
      <c r="E637" s="40">
        <f t="shared" si="83"/>
        <v>0</v>
      </c>
      <c r="F637" s="40">
        <f t="shared" si="84"/>
        <v>0</v>
      </c>
      <c r="G637" s="40">
        <f t="shared" si="85"/>
        <v>0</v>
      </c>
      <c r="H637" s="40">
        <f t="shared" si="86"/>
        <v>0</v>
      </c>
      <c r="I637" s="40">
        <f t="shared" si="87"/>
        <v>0</v>
      </c>
      <c r="J637" s="40">
        <f t="shared" si="88"/>
        <v>0</v>
      </c>
      <c r="K637" s="40">
        <f t="shared" si="89"/>
        <v>0</v>
      </c>
      <c r="L637" s="40">
        <f t="shared" si="90"/>
        <v>0</v>
      </c>
      <c r="M637" s="40">
        <v>1</v>
      </c>
      <c r="N637" s="40">
        <v>1</v>
      </c>
      <c r="O637" s="40">
        <v>0.95789473684210524</v>
      </c>
      <c r="P637" s="40">
        <v>0.68421052631578949</v>
      </c>
      <c r="Q637" s="40">
        <v>0.27894736842105261</v>
      </c>
      <c r="R637" s="40">
        <v>0.12105263157894737</v>
      </c>
      <c r="S637" s="40">
        <v>2.6315789473684209E-2</v>
      </c>
      <c r="T637" s="40">
        <v>0</v>
      </c>
      <c r="U637" s="40">
        <v>190</v>
      </c>
    </row>
    <row r="638" spans="1:21">
      <c r="A638" s="40">
        <v>6</v>
      </c>
      <c r="B638" s="40">
        <v>5</v>
      </c>
      <c r="C638" s="40">
        <v>6</v>
      </c>
      <c r="D638" s="40">
        <f t="shared" si="82"/>
        <v>0</v>
      </c>
      <c r="E638" s="40">
        <f t="shared" si="83"/>
        <v>0</v>
      </c>
      <c r="F638" s="40">
        <f t="shared" si="84"/>
        <v>0</v>
      </c>
      <c r="G638" s="40">
        <f t="shared" si="85"/>
        <v>0</v>
      </c>
      <c r="H638" s="40">
        <f t="shared" si="86"/>
        <v>0</v>
      </c>
      <c r="I638" s="40">
        <f t="shared" si="87"/>
        <v>0</v>
      </c>
      <c r="J638" s="40">
        <f t="shared" si="88"/>
        <v>0</v>
      </c>
      <c r="K638" s="40">
        <f t="shared" si="89"/>
        <v>0</v>
      </c>
      <c r="L638" s="40">
        <f t="shared" si="90"/>
        <v>0</v>
      </c>
      <c r="M638" s="40">
        <v>1</v>
      </c>
      <c r="N638" s="40">
        <v>1</v>
      </c>
      <c r="O638" s="40">
        <v>0.97115384615384615</v>
      </c>
      <c r="P638" s="40">
        <v>0.76923076923076927</v>
      </c>
      <c r="Q638" s="40">
        <v>0.36538461538461536</v>
      </c>
      <c r="R638" s="40">
        <v>0.14423076923076922</v>
      </c>
      <c r="S638" s="40">
        <v>3.8461538461538464E-2</v>
      </c>
      <c r="T638" s="40">
        <v>1.9230769230769232E-2</v>
      </c>
      <c r="U638" s="40">
        <v>104</v>
      </c>
    </row>
    <row r="639" spans="1:21">
      <c r="A639" s="40">
        <v>6</v>
      </c>
      <c r="B639" s="40">
        <v>5</v>
      </c>
      <c r="C639" s="40">
        <v>7</v>
      </c>
      <c r="D639" s="40">
        <f t="shared" si="82"/>
        <v>0</v>
      </c>
      <c r="E639" s="40">
        <f t="shared" si="83"/>
        <v>0</v>
      </c>
      <c r="F639" s="40">
        <f t="shared" si="84"/>
        <v>0</v>
      </c>
      <c r="G639" s="40">
        <f t="shared" si="85"/>
        <v>0</v>
      </c>
      <c r="H639" s="40">
        <f t="shared" si="86"/>
        <v>0</v>
      </c>
      <c r="I639" s="40">
        <f t="shared" si="87"/>
        <v>0</v>
      </c>
      <c r="J639" s="40">
        <f t="shared" si="88"/>
        <v>0</v>
      </c>
      <c r="K639" s="40">
        <f t="shared" si="89"/>
        <v>0</v>
      </c>
      <c r="L639" s="40">
        <f t="shared" si="90"/>
        <v>0</v>
      </c>
      <c r="M639" s="40">
        <v>1</v>
      </c>
      <c r="N639" s="40">
        <v>1</v>
      </c>
      <c r="O639" s="40">
        <v>0.98245614035087714</v>
      </c>
      <c r="P639" s="40">
        <v>0.73684210526315785</v>
      </c>
      <c r="Q639" s="40">
        <v>0.40350877192982454</v>
      </c>
      <c r="R639" s="40">
        <v>0.24561403508771928</v>
      </c>
      <c r="S639" s="40">
        <v>0.14035087719298245</v>
      </c>
      <c r="T639" s="40">
        <v>8.771929824561403E-2</v>
      </c>
      <c r="U639" s="40">
        <v>57</v>
      </c>
    </row>
    <row r="640" spans="1:21">
      <c r="A640" s="40">
        <v>6</v>
      </c>
      <c r="B640" s="40">
        <v>5</v>
      </c>
      <c r="C640" s="40">
        <v>8</v>
      </c>
      <c r="D640" s="40">
        <f t="shared" si="82"/>
        <v>0</v>
      </c>
      <c r="E640" s="40">
        <f t="shared" si="83"/>
        <v>0</v>
      </c>
      <c r="F640" s="40">
        <f t="shared" si="84"/>
        <v>0</v>
      </c>
      <c r="G640" s="40">
        <f t="shared" si="85"/>
        <v>0</v>
      </c>
      <c r="H640" s="40">
        <f t="shared" si="86"/>
        <v>0</v>
      </c>
      <c r="I640" s="40">
        <f t="shared" si="87"/>
        <v>0</v>
      </c>
      <c r="J640" s="40">
        <f t="shared" si="88"/>
        <v>0</v>
      </c>
      <c r="K640" s="40">
        <f t="shared" si="89"/>
        <v>0</v>
      </c>
      <c r="L640" s="40">
        <f t="shared" si="90"/>
        <v>0</v>
      </c>
      <c r="M640" s="40">
        <v>1</v>
      </c>
      <c r="N640" s="40">
        <v>1</v>
      </c>
      <c r="O640" s="40">
        <v>0.88888888888888884</v>
      </c>
      <c r="P640" s="40">
        <v>0.77777777777777779</v>
      </c>
      <c r="Q640" s="40">
        <v>0.44444444444444442</v>
      </c>
      <c r="R640" s="40">
        <v>0.33333333333333331</v>
      </c>
      <c r="S640" s="40">
        <v>0.22222222222222221</v>
      </c>
      <c r="T640" s="40">
        <v>0.22222222222222221</v>
      </c>
      <c r="U640" s="40">
        <v>9</v>
      </c>
    </row>
    <row r="641" spans="1:21">
      <c r="A641" s="40">
        <v>6</v>
      </c>
      <c r="B641" s="40">
        <v>5</v>
      </c>
      <c r="C641" s="40">
        <v>9</v>
      </c>
      <c r="D641" s="40">
        <f t="shared" si="82"/>
        <v>0</v>
      </c>
      <c r="E641" s="40">
        <f t="shared" si="83"/>
        <v>0</v>
      </c>
      <c r="F641" s="40">
        <f t="shared" si="84"/>
        <v>0</v>
      </c>
      <c r="G641" s="40">
        <f t="shared" si="85"/>
        <v>0</v>
      </c>
      <c r="H641" s="40">
        <f t="shared" si="86"/>
        <v>0</v>
      </c>
      <c r="I641" s="40">
        <f t="shared" si="87"/>
        <v>0</v>
      </c>
      <c r="J641" s="40">
        <f t="shared" si="88"/>
        <v>0</v>
      </c>
      <c r="K641" s="40">
        <f t="shared" si="89"/>
        <v>0</v>
      </c>
      <c r="L641" s="40">
        <f t="shared" si="90"/>
        <v>0</v>
      </c>
      <c r="M641" s="40">
        <v>1</v>
      </c>
      <c r="N641" s="40">
        <v>0.83333333333333337</v>
      </c>
      <c r="O641" s="40">
        <v>0.66666666666666663</v>
      </c>
      <c r="P641" s="40">
        <v>0.66666666666666663</v>
      </c>
      <c r="Q641" s="40">
        <v>0.33333333333333331</v>
      </c>
      <c r="R641" s="40">
        <v>0.33333333333333331</v>
      </c>
      <c r="S641" s="40">
        <v>0.16666666666666666</v>
      </c>
      <c r="T641" s="40">
        <v>0.16666666666666666</v>
      </c>
      <c r="U641" s="40">
        <v>6</v>
      </c>
    </row>
    <row r="642" spans="1:21">
      <c r="A642" s="40">
        <v>6</v>
      </c>
      <c r="B642" s="40">
        <v>5</v>
      </c>
      <c r="C642" s="40">
        <v>10</v>
      </c>
      <c r="D642" s="40">
        <f t="shared" si="82"/>
        <v>0</v>
      </c>
      <c r="E642" s="40">
        <f t="shared" si="83"/>
        <v>0</v>
      </c>
      <c r="F642" s="40">
        <f t="shared" si="84"/>
        <v>0</v>
      </c>
      <c r="G642" s="40">
        <f t="shared" si="85"/>
        <v>0</v>
      </c>
      <c r="H642" s="40">
        <f t="shared" si="86"/>
        <v>0</v>
      </c>
      <c r="I642" s="40">
        <f t="shared" si="87"/>
        <v>0</v>
      </c>
      <c r="J642" s="40">
        <f t="shared" si="88"/>
        <v>0</v>
      </c>
      <c r="K642" s="40">
        <f t="shared" si="89"/>
        <v>0</v>
      </c>
      <c r="L642" s="40">
        <f t="shared" si="90"/>
        <v>0</v>
      </c>
      <c r="M642" s="40">
        <v>1</v>
      </c>
      <c r="N642" s="40">
        <v>1</v>
      </c>
      <c r="O642" s="40">
        <v>1</v>
      </c>
      <c r="P642" s="40">
        <v>1</v>
      </c>
      <c r="Q642" s="40">
        <v>1</v>
      </c>
      <c r="R642" s="40">
        <v>0</v>
      </c>
      <c r="S642" s="40">
        <v>0</v>
      </c>
      <c r="T642" s="40">
        <v>0</v>
      </c>
      <c r="U642" s="40">
        <v>1</v>
      </c>
    </row>
    <row r="643" spans="1:21">
      <c r="A643" s="40">
        <v>6</v>
      </c>
      <c r="B643" s="40">
        <v>5</v>
      </c>
      <c r="C643" s="40">
        <v>11</v>
      </c>
      <c r="D643" s="40">
        <f t="shared" ref="D643:D706" si="91">IF(AND($A643=$X$2,$B643=$X$33,$C643=$X$18),M643,0)</f>
        <v>0</v>
      </c>
      <c r="E643" s="40">
        <f t="shared" ref="E643:E706" si="92">IF(AND($A643=$X$2,$B643=$X$33,$C643=$X$18),N643,0)</f>
        <v>0</v>
      </c>
      <c r="F643" s="40">
        <f t="shared" ref="F643:F706" si="93">IF(AND($A643=$X$2,$B643=$X$33,$C643=$X$18),O643,0)</f>
        <v>0</v>
      </c>
      <c r="G643" s="40">
        <f t="shared" ref="G643:G706" si="94">IF(AND($A643=$X$2,$B643=$X$33,$C643=$X$18),P643,0)</f>
        <v>0</v>
      </c>
      <c r="H643" s="40">
        <f t="shared" ref="H643:H706" si="95">IF(AND($A643=$X$2,$B643=$X$33,$C643=$X$18),Q643,0)</f>
        <v>0</v>
      </c>
      <c r="I643" s="40">
        <f t="shared" ref="I643:I706" si="96">IF(AND($A643=$X$2,$B643=$X$33,$C643=$X$18),R643,0)</f>
        <v>0</v>
      </c>
      <c r="J643" s="40">
        <f t="shared" ref="J643:J706" si="97">IF(AND($A643=$X$2,$B643=$X$33,$C643=$X$18),S643,0)</f>
        <v>0</v>
      </c>
      <c r="K643" s="40">
        <f t="shared" ref="K643:K706" si="98">IF(AND($A643=$X$2,$B643=$X$33,$C643=$X$18),T643,0)</f>
        <v>0</v>
      </c>
      <c r="L643" s="40">
        <f t="shared" ref="L643:L706" si="99">IF(AND($A643=$X$2,$B643=$X$33,$C643=$X$18),U643,0)</f>
        <v>0</v>
      </c>
      <c r="M643" s="40">
        <v>1</v>
      </c>
      <c r="N643" s="40">
        <v>1</v>
      </c>
      <c r="O643" s="40">
        <v>1</v>
      </c>
      <c r="P643" s="40">
        <v>1</v>
      </c>
      <c r="Q643" s="40">
        <v>1</v>
      </c>
      <c r="R643" s="40">
        <v>0.66666666666666663</v>
      </c>
      <c r="S643" s="40">
        <v>0.66666666666666663</v>
      </c>
      <c r="T643" s="40">
        <v>0.33333333333333331</v>
      </c>
      <c r="U643" s="40">
        <v>3</v>
      </c>
    </row>
    <row r="644" spans="1:21">
      <c r="A644" s="40">
        <v>6</v>
      </c>
      <c r="B644" s="40">
        <v>6</v>
      </c>
      <c r="C644" s="40">
        <v>2</v>
      </c>
      <c r="D644" s="40">
        <f t="shared" si="91"/>
        <v>0</v>
      </c>
      <c r="E644" s="40">
        <f t="shared" si="92"/>
        <v>0</v>
      </c>
      <c r="F644" s="40">
        <f t="shared" si="93"/>
        <v>0</v>
      </c>
      <c r="G644" s="40">
        <f t="shared" si="94"/>
        <v>0</v>
      </c>
      <c r="H644" s="40">
        <f t="shared" si="95"/>
        <v>0</v>
      </c>
      <c r="I644" s="40">
        <f t="shared" si="96"/>
        <v>0</v>
      </c>
      <c r="J644" s="40">
        <f t="shared" si="97"/>
        <v>0</v>
      </c>
      <c r="K644" s="40">
        <f t="shared" si="98"/>
        <v>0</v>
      </c>
      <c r="L644" s="40">
        <f t="shared" si="99"/>
        <v>0</v>
      </c>
      <c r="M644" s="40">
        <v>1</v>
      </c>
      <c r="N644" s="40">
        <v>1</v>
      </c>
      <c r="O644" s="40">
        <v>1</v>
      </c>
      <c r="P644" s="40">
        <v>1</v>
      </c>
      <c r="Q644" s="40">
        <v>0</v>
      </c>
      <c r="R644" s="40">
        <v>0</v>
      </c>
      <c r="S644" s="40">
        <v>0</v>
      </c>
      <c r="T644" s="40">
        <v>0</v>
      </c>
      <c r="U644" s="40">
        <v>1</v>
      </c>
    </row>
    <row r="645" spans="1:21">
      <c r="A645" s="40">
        <v>6</v>
      </c>
      <c r="B645" s="40">
        <v>6</v>
      </c>
      <c r="C645" s="40">
        <v>3</v>
      </c>
      <c r="D645" s="40">
        <f t="shared" si="91"/>
        <v>0</v>
      </c>
      <c r="E645" s="40">
        <f t="shared" si="92"/>
        <v>0</v>
      </c>
      <c r="F645" s="40">
        <f t="shared" si="93"/>
        <v>0</v>
      </c>
      <c r="G645" s="40">
        <f t="shared" si="94"/>
        <v>0</v>
      </c>
      <c r="H645" s="40">
        <f t="shared" si="95"/>
        <v>0</v>
      </c>
      <c r="I645" s="40">
        <f t="shared" si="96"/>
        <v>0</v>
      </c>
      <c r="J645" s="40">
        <f t="shared" si="97"/>
        <v>0</v>
      </c>
      <c r="K645" s="40">
        <f t="shared" si="98"/>
        <v>0</v>
      </c>
      <c r="L645" s="40">
        <f t="shared" si="99"/>
        <v>0</v>
      </c>
      <c r="M645" s="40">
        <v>1</v>
      </c>
      <c r="N645" s="40">
        <v>1</v>
      </c>
      <c r="O645" s="40">
        <v>1</v>
      </c>
      <c r="P645" s="40">
        <v>0.68292682926829273</v>
      </c>
      <c r="Q645" s="40">
        <v>0.31707317073170732</v>
      </c>
      <c r="R645" s="40">
        <v>9.7560975609756101E-2</v>
      </c>
      <c r="S645" s="40">
        <v>2.4390243902439025E-2</v>
      </c>
      <c r="T645" s="40">
        <v>0</v>
      </c>
      <c r="U645" s="40">
        <v>41</v>
      </c>
    </row>
    <row r="646" spans="1:21">
      <c r="A646" s="40">
        <v>6</v>
      </c>
      <c r="B646" s="40">
        <v>6</v>
      </c>
      <c r="C646" s="40">
        <v>4</v>
      </c>
      <c r="D646" s="40">
        <f t="shared" si="91"/>
        <v>0</v>
      </c>
      <c r="E646" s="40">
        <f t="shared" si="92"/>
        <v>0</v>
      </c>
      <c r="F646" s="40">
        <f t="shared" si="93"/>
        <v>0</v>
      </c>
      <c r="G646" s="40">
        <f t="shared" si="94"/>
        <v>0</v>
      </c>
      <c r="H646" s="40">
        <f t="shared" si="95"/>
        <v>0</v>
      </c>
      <c r="I646" s="40">
        <f t="shared" si="96"/>
        <v>0</v>
      </c>
      <c r="J646" s="40">
        <f t="shared" si="97"/>
        <v>0</v>
      </c>
      <c r="K646" s="40">
        <f t="shared" si="98"/>
        <v>0</v>
      </c>
      <c r="L646" s="40">
        <f t="shared" si="99"/>
        <v>0</v>
      </c>
      <c r="M646" s="40">
        <v>1</v>
      </c>
      <c r="N646" s="40">
        <v>1</v>
      </c>
      <c r="O646" s="40">
        <v>1</v>
      </c>
      <c r="P646" s="40">
        <v>0.8193548387096774</v>
      </c>
      <c r="Q646" s="40">
        <v>0.32903225806451614</v>
      </c>
      <c r="R646" s="40">
        <v>0.13548387096774195</v>
      </c>
      <c r="S646" s="40">
        <v>5.8064516129032261E-2</v>
      </c>
      <c r="T646" s="40">
        <v>3.870967741935484E-2</v>
      </c>
      <c r="U646" s="40">
        <v>155</v>
      </c>
    </row>
    <row r="647" spans="1:21">
      <c r="A647" s="40">
        <v>6</v>
      </c>
      <c r="B647" s="40">
        <v>6</v>
      </c>
      <c r="C647" s="40">
        <v>5</v>
      </c>
      <c r="D647" s="40">
        <f t="shared" si="91"/>
        <v>0</v>
      </c>
      <c r="E647" s="40">
        <f t="shared" si="92"/>
        <v>0</v>
      </c>
      <c r="F647" s="40">
        <f t="shared" si="93"/>
        <v>0</v>
      </c>
      <c r="G647" s="40">
        <f t="shared" si="94"/>
        <v>0</v>
      </c>
      <c r="H647" s="40">
        <f t="shared" si="95"/>
        <v>0</v>
      </c>
      <c r="I647" s="40">
        <f t="shared" si="96"/>
        <v>0</v>
      </c>
      <c r="J647" s="40">
        <f t="shared" si="97"/>
        <v>0</v>
      </c>
      <c r="K647" s="40">
        <f t="shared" si="98"/>
        <v>0</v>
      </c>
      <c r="L647" s="40">
        <f t="shared" si="99"/>
        <v>0</v>
      </c>
      <c r="M647" s="40">
        <v>1</v>
      </c>
      <c r="N647" s="40">
        <v>1</v>
      </c>
      <c r="O647" s="40">
        <v>0.99014778325123154</v>
      </c>
      <c r="P647" s="40">
        <v>0.82758620689655171</v>
      </c>
      <c r="Q647" s="40">
        <v>0.48275862068965519</v>
      </c>
      <c r="R647" s="40">
        <v>0.17733990147783252</v>
      </c>
      <c r="S647" s="40">
        <v>5.4187192118226604E-2</v>
      </c>
      <c r="T647" s="40">
        <v>3.4482758620689655E-2</v>
      </c>
      <c r="U647" s="40">
        <v>203</v>
      </c>
    </row>
    <row r="648" spans="1:21">
      <c r="A648" s="40">
        <v>6</v>
      </c>
      <c r="B648" s="40">
        <v>6</v>
      </c>
      <c r="C648" s="40">
        <v>6</v>
      </c>
      <c r="D648" s="40">
        <f t="shared" si="91"/>
        <v>0</v>
      </c>
      <c r="E648" s="40">
        <f t="shared" si="92"/>
        <v>0</v>
      </c>
      <c r="F648" s="40">
        <f t="shared" si="93"/>
        <v>0</v>
      </c>
      <c r="G648" s="40">
        <f t="shared" si="94"/>
        <v>0</v>
      </c>
      <c r="H648" s="40">
        <f t="shared" si="95"/>
        <v>0</v>
      </c>
      <c r="I648" s="40">
        <f t="shared" si="96"/>
        <v>0</v>
      </c>
      <c r="J648" s="40">
        <f t="shared" si="97"/>
        <v>0</v>
      </c>
      <c r="K648" s="40">
        <f t="shared" si="98"/>
        <v>0</v>
      </c>
      <c r="L648" s="40">
        <f t="shared" si="99"/>
        <v>0</v>
      </c>
      <c r="M648" s="40">
        <v>1</v>
      </c>
      <c r="N648" s="40">
        <v>1</v>
      </c>
      <c r="O648" s="40">
        <v>0.98360655737704916</v>
      </c>
      <c r="P648" s="40">
        <v>0.86885245901639341</v>
      </c>
      <c r="Q648" s="40">
        <v>0.56557377049180324</v>
      </c>
      <c r="R648" s="40">
        <v>0.31147540983606559</v>
      </c>
      <c r="S648" s="40">
        <v>0.10655737704918032</v>
      </c>
      <c r="T648" s="40">
        <v>9.0163934426229511E-2</v>
      </c>
      <c r="U648" s="40">
        <v>122</v>
      </c>
    </row>
    <row r="649" spans="1:21">
      <c r="A649" s="40">
        <v>6</v>
      </c>
      <c r="B649" s="40">
        <v>6</v>
      </c>
      <c r="C649" s="40">
        <v>7</v>
      </c>
      <c r="D649" s="40">
        <f t="shared" si="91"/>
        <v>0</v>
      </c>
      <c r="E649" s="40">
        <f t="shared" si="92"/>
        <v>0</v>
      </c>
      <c r="F649" s="40">
        <f t="shared" si="93"/>
        <v>0</v>
      </c>
      <c r="G649" s="40">
        <f t="shared" si="94"/>
        <v>0</v>
      </c>
      <c r="H649" s="40">
        <f t="shared" si="95"/>
        <v>0</v>
      </c>
      <c r="I649" s="40">
        <f t="shared" si="96"/>
        <v>0</v>
      </c>
      <c r="J649" s="40">
        <f t="shared" si="97"/>
        <v>0</v>
      </c>
      <c r="K649" s="40">
        <f t="shared" si="98"/>
        <v>0</v>
      </c>
      <c r="L649" s="40">
        <f t="shared" si="99"/>
        <v>0</v>
      </c>
      <c r="M649" s="40">
        <v>1</v>
      </c>
      <c r="N649" s="40">
        <v>1</v>
      </c>
      <c r="O649" s="40">
        <v>1</v>
      </c>
      <c r="P649" s="40">
        <v>0.89156626506024095</v>
      </c>
      <c r="Q649" s="40">
        <v>0.6506024096385542</v>
      </c>
      <c r="R649" s="40">
        <v>0.28915662650602408</v>
      </c>
      <c r="S649" s="40">
        <v>0.16867469879518071</v>
      </c>
      <c r="T649" s="40">
        <v>0.12048192771084337</v>
      </c>
      <c r="U649" s="40">
        <v>83</v>
      </c>
    </row>
    <row r="650" spans="1:21">
      <c r="A650" s="40">
        <v>6</v>
      </c>
      <c r="B650" s="40">
        <v>6</v>
      </c>
      <c r="C650" s="40">
        <v>8</v>
      </c>
      <c r="D650" s="40">
        <f t="shared" si="91"/>
        <v>0</v>
      </c>
      <c r="E650" s="40">
        <f t="shared" si="92"/>
        <v>0</v>
      </c>
      <c r="F650" s="40">
        <f t="shared" si="93"/>
        <v>0</v>
      </c>
      <c r="G650" s="40">
        <f t="shared" si="94"/>
        <v>0</v>
      </c>
      <c r="H650" s="40">
        <f t="shared" si="95"/>
        <v>0</v>
      </c>
      <c r="I650" s="40">
        <f t="shared" si="96"/>
        <v>0</v>
      </c>
      <c r="J650" s="40">
        <f t="shared" si="97"/>
        <v>0</v>
      </c>
      <c r="K650" s="40">
        <f t="shared" si="98"/>
        <v>0</v>
      </c>
      <c r="L650" s="40">
        <f t="shared" si="99"/>
        <v>0</v>
      </c>
      <c r="M650" s="40">
        <v>1</v>
      </c>
      <c r="N650" s="40">
        <v>1</v>
      </c>
      <c r="O650" s="40">
        <v>1</v>
      </c>
      <c r="P650" s="40">
        <v>1</v>
      </c>
      <c r="Q650" s="40">
        <v>0.69230769230769229</v>
      </c>
      <c r="R650" s="40">
        <v>0.38461538461538464</v>
      </c>
      <c r="S650" s="40">
        <v>0.15384615384615385</v>
      </c>
      <c r="T650" s="40">
        <v>0.15384615384615385</v>
      </c>
      <c r="U650" s="40">
        <v>26</v>
      </c>
    </row>
    <row r="651" spans="1:21">
      <c r="A651" s="40">
        <v>6</v>
      </c>
      <c r="B651" s="40">
        <v>6</v>
      </c>
      <c r="C651" s="40">
        <v>9</v>
      </c>
      <c r="D651" s="40">
        <f t="shared" si="91"/>
        <v>0</v>
      </c>
      <c r="E651" s="40">
        <f t="shared" si="92"/>
        <v>0</v>
      </c>
      <c r="F651" s="40">
        <f t="shared" si="93"/>
        <v>0</v>
      </c>
      <c r="G651" s="40">
        <f t="shared" si="94"/>
        <v>0</v>
      </c>
      <c r="H651" s="40">
        <f t="shared" si="95"/>
        <v>0</v>
      </c>
      <c r="I651" s="40">
        <f t="shared" si="96"/>
        <v>0</v>
      </c>
      <c r="J651" s="40">
        <f t="shared" si="97"/>
        <v>0</v>
      </c>
      <c r="K651" s="40">
        <f t="shared" si="98"/>
        <v>0</v>
      </c>
      <c r="L651" s="40">
        <f t="shared" si="99"/>
        <v>0</v>
      </c>
      <c r="M651" s="40">
        <v>1</v>
      </c>
      <c r="N651" s="40">
        <v>1</v>
      </c>
      <c r="O651" s="40">
        <v>1</v>
      </c>
      <c r="P651" s="40">
        <v>0.7142857142857143</v>
      </c>
      <c r="Q651" s="40">
        <v>0.5714285714285714</v>
      </c>
      <c r="R651" s="40">
        <v>0.42857142857142855</v>
      </c>
      <c r="S651" s="40">
        <v>0.2857142857142857</v>
      </c>
      <c r="T651" s="40">
        <v>0.2857142857142857</v>
      </c>
      <c r="U651" s="40">
        <v>7</v>
      </c>
    </row>
    <row r="652" spans="1:21">
      <c r="A652" s="40">
        <v>6</v>
      </c>
      <c r="B652" s="40">
        <v>6</v>
      </c>
      <c r="C652" s="40">
        <v>10</v>
      </c>
      <c r="D652" s="40">
        <f t="shared" si="91"/>
        <v>0</v>
      </c>
      <c r="E652" s="40">
        <f t="shared" si="92"/>
        <v>0</v>
      </c>
      <c r="F652" s="40">
        <f t="shared" si="93"/>
        <v>0</v>
      </c>
      <c r="G652" s="40">
        <f t="shared" si="94"/>
        <v>0</v>
      </c>
      <c r="H652" s="40">
        <f t="shared" si="95"/>
        <v>0</v>
      </c>
      <c r="I652" s="40">
        <f t="shared" si="96"/>
        <v>0</v>
      </c>
      <c r="J652" s="40">
        <f t="shared" si="97"/>
        <v>0</v>
      </c>
      <c r="K652" s="40">
        <f t="shared" si="98"/>
        <v>0</v>
      </c>
      <c r="L652" s="40">
        <f t="shared" si="99"/>
        <v>0</v>
      </c>
      <c r="M652" s="40">
        <v>1</v>
      </c>
      <c r="N652" s="40">
        <v>1</v>
      </c>
      <c r="O652" s="40">
        <v>1</v>
      </c>
      <c r="P652" s="40">
        <v>1</v>
      </c>
      <c r="Q652" s="40">
        <v>1</v>
      </c>
      <c r="R652" s="40">
        <v>0.66666666666666663</v>
      </c>
      <c r="S652" s="40">
        <v>0.66666666666666663</v>
      </c>
      <c r="T652" s="40">
        <v>0</v>
      </c>
      <c r="U652" s="40">
        <v>3</v>
      </c>
    </row>
    <row r="653" spans="1:21">
      <c r="A653" s="40">
        <v>6</v>
      </c>
      <c r="B653" s="40">
        <v>6</v>
      </c>
      <c r="C653" s="40">
        <v>11</v>
      </c>
      <c r="D653" s="40">
        <f t="shared" si="91"/>
        <v>0</v>
      </c>
      <c r="E653" s="40">
        <f t="shared" si="92"/>
        <v>0</v>
      </c>
      <c r="F653" s="40">
        <f t="shared" si="93"/>
        <v>0</v>
      </c>
      <c r="G653" s="40">
        <f t="shared" si="94"/>
        <v>0</v>
      </c>
      <c r="H653" s="40">
        <f t="shared" si="95"/>
        <v>0</v>
      </c>
      <c r="I653" s="40">
        <f t="shared" si="96"/>
        <v>0</v>
      </c>
      <c r="J653" s="40">
        <f t="shared" si="97"/>
        <v>0</v>
      </c>
      <c r="K653" s="40">
        <f t="shared" si="98"/>
        <v>0</v>
      </c>
      <c r="L653" s="40">
        <f t="shared" si="99"/>
        <v>0</v>
      </c>
      <c r="M653" s="40">
        <v>1</v>
      </c>
      <c r="N653" s="40">
        <v>1</v>
      </c>
      <c r="O653" s="40">
        <v>1</v>
      </c>
      <c r="P653" s="40">
        <v>1</v>
      </c>
      <c r="Q653" s="40">
        <v>1</v>
      </c>
      <c r="R653" s="40">
        <v>1</v>
      </c>
      <c r="S653" s="40">
        <v>0.33333333333333331</v>
      </c>
      <c r="T653" s="40">
        <v>0.33333333333333331</v>
      </c>
      <c r="U653" s="40">
        <v>3</v>
      </c>
    </row>
    <row r="654" spans="1:21">
      <c r="A654" s="40">
        <v>6</v>
      </c>
      <c r="B654" s="40">
        <v>6</v>
      </c>
      <c r="C654" s="40">
        <v>12</v>
      </c>
      <c r="D654" s="40">
        <f t="shared" si="91"/>
        <v>0</v>
      </c>
      <c r="E654" s="40">
        <f t="shared" si="92"/>
        <v>0</v>
      </c>
      <c r="F654" s="40">
        <f t="shared" si="93"/>
        <v>0</v>
      </c>
      <c r="G654" s="40">
        <f t="shared" si="94"/>
        <v>0</v>
      </c>
      <c r="H654" s="40">
        <f t="shared" si="95"/>
        <v>0</v>
      </c>
      <c r="I654" s="40">
        <f t="shared" si="96"/>
        <v>0</v>
      </c>
      <c r="J654" s="40">
        <f t="shared" si="97"/>
        <v>0</v>
      </c>
      <c r="K654" s="40">
        <f t="shared" si="98"/>
        <v>0</v>
      </c>
      <c r="L654" s="40">
        <f t="shared" si="99"/>
        <v>0</v>
      </c>
      <c r="M654" s="40">
        <v>1</v>
      </c>
      <c r="N654" s="40">
        <v>1</v>
      </c>
      <c r="O654" s="40">
        <v>1</v>
      </c>
      <c r="P654" s="40">
        <v>1</v>
      </c>
      <c r="Q654" s="40">
        <v>0</v>
      </c>
      <c r="R654" s="40">
        <v>0</v>
      </c>
      <c r="S654" s="40">
        <v>0</v>
      </c>
      <c r="T654" s="40">
        <v>0</v>
      </c>
      <c r="U654" s="40">
        <v>1</v>
      </c>
    </row>
    <row r="655" spans="1:21">
      <c r="A655" s="40">
        <v>6</v>
      </c>
      <c r="B655" s="40">
        <v>7</v>
      </c>
      <c r="C655" s="40">
        <v>2</v>
      </c>
      <c r="D655" s="40">
        <f t="shared" si="91"/>
        <v>0</v>
      </c>
      <c r="E655" s="40">
        <f t="shared" si="92"/>
        <v>0</v>
      </c>
      <c r="F655" s="40">
        <f t="shared" si="93"/>
        <v>0</v>
      </c>
      <c r="G655" s="40">
        <f t="shared" si="94"/>
        <v>0</v>
      </c>
      <c r="H655" s="40">
        <f t="shared" si="95"/>
        <v>0</v>
      </c>
      <c r="I655" s="40">
        <f t="shared" si="96"/>
        <v>0</v>
      </c>
      <c r="J655" s="40">
        <f t="shared" si="97"/>
        <v>0</v>
      </c>
      <c r="K655" s="40">
        <f t="shared" si="98"/>
        <v>0</v>
      </c>
      <c r="L655" s="40">
        <f t="shared" si="99"/>
        <v>0</v>
      </c>
      <c r="M655" s="40">
        <v>1</v>
      </c>
      <c r="N655" s="40">
        <v>1</v>
      </c>
      <c r="O655" s="40">
        <v>1</v>
      </c>
      <c r="P655" s="40">
        <v>0</v>
      </c>
      <c r="Q655" s="40">
        <v>0</v>
      </c>
      <c r="R655" s="40">
        <v>0</v>
      </c>
      <c r="S655" s="40">
        <v>0</v>
      </c>
      <c r="T655" s="40">
        <v>0</v>
      </c>
      <c r="U655" s="40">
        <v>1</v>
      </c>
    </row>
    <row r="656" spans="1:21">
      <c r="A656" s="40">
        <v>6</v>
      </c>
      <c r="B656" s="40">
        <v>7</v>
      </c>
      <c r="C656" s="40">
        <v>3</v>
      </c>
      <c r="D656" s="40">
        <f t="shared" si="91"/>
        <v>0</v>
      </c>
      <c r="E656" s="40">
        <f t="shared" si="92"/>
        <v>0</v>
      </c>
      <c r="F656" s="40">
        <f t="shared" si="93"/>
        <v>0</v>
      </c>
      <c r="G656" s="40">
        <f t="shared" si="94"/>
        <v>0</v>
      </c>
      <c r="H656" s="40">
        <f t="shared" si="95"/>
        <v>0</v>
      </c>
      <c r="I656" s="40">
        <f t="shared" si="96"/>
        <v>0</v>
      </c>
      <c r="J656" s="40">
        <f t="shared" si="97"/>
        <v>0</v>
      </c>
      <c r="K656" s="40">
        <f t="shared" si="98"/>
        <v>0</v>
      </c>
      <c r="L656" s="40">
        <f t="shared" si="99"/>
        <v>0</v>
      </c>
      <c r="M656" s="40">
        <v>1</v>
      </c>
      <c r="N656" s="40">
        <v>1</v>
      </c>
      <c r="O656" s="40">
        <v>1</v>
      </c>
      <c r="P656" s="40">
        <v>1</v>
      </c>
      <c r="Q656" s="40">
        <v>0.66666666666666663</v>
      </c>
      <c r="R656" s="40">
        <v>0.44444444444444442</v>
      </c>
      <c r="S656" s="40">
        <v>0.1111111111111111</v>
      </c>
      <c r="T656" s="40">
        <v>0</v>
      </c>
      <c r="U656" s="40">
        <v>9</v>
      </c>
    </row>
    <row r="657" spans="1:21">
      <c r="A657" s="40">
        <v>6</v>
      </c>
      <c r="B657" s="40">
        <v>7</v>
      </c>
      <c r="C657" s="40">
        <v>4</v>
      </c>
      <c r="D657" s="40">
        <f t="shared" si="91"/>
        <v>0</v>
      </c>
      <c r="E657" s="40">
        <f t="shared" si="92"/>
        <v>0</v>
      </c>
      <c r="F657" s="40">
        <f t="shared" si="93"/>
        <v>0</v>
      </c>
      <c r="G657" s="40">
        <f t="shared" si="94"/>
        <v>0</v>
      </c>
      <c r="H657" s="40">
        <f t="shared" si="95"/>
        <v>0</v>
      </c>
      <c r="I657" s="40">
        <f t="shared" si="96"/>
        <v>0</v>
      </c>
      <c r="J657" s="40">
        <f t="shared" si="97"/>
        <v>0</v>
      </c>
      <c r="K657" s="40">
        <f t="shared" si="98"/>
        <v>0</v>
      </c>
      <c r="L657" s="40">
        <f t="shared" si="99"/>
        <v>0</v>
      </c>
      <c r="M657" s="40">
        <v>1</v>
      </c>
      <c r="N657" s="40">
        <v>1</v>
      </c>
      <c r="O657" s="40">
        <v>1</v>
      </c>
      <c r="P657" s="40">
        <v>0.98780487804878048</v>
      </c>
      <c r="Q657" s="40">
        <v>0.54878048780487809</v>
      </c>
      <c r="R657" s="40">
        <v>0.13414634146341464</v>
      </c>
      <c r="S657" s="40">
        <v>6.097560975609756E-2</v>
      </c>
      <c r="T657" s="40">
        <v>3.6585365853658534E-2</v>
      </c>
      <c r="U657" s="40">
        <v>82</v>
      </c>
    </row>
    <row r="658" spans="1:21">
      <c r="A658" s="40">
        <v>6</v>
      </c>
      <c r="B658" s="40">
        <v>7</v>
      </c>
      <c r="C658" s="40">
        <v>5</v>
      </c>
      <c r="D658" s="40">
        <f t="shared" si="91"/>
        <v>0</v>
      </c>
      <c r="E658" s="40">
        <f t="shared" si="92"/>
        <v>0</v>
      </c>
      <c r="F658" s="40">
        <f t="shared" si="93"/>
        <v>0</v>
      </c>
      <c r="G658" s="40">
        <f t="shared" si="94"/>
        <v>0</v>
      </c>
      <c r="H658" s="40">
        <f t="shared" si="95"/>
        <v>0</v>
      </c>
      <c r="I658" s="40">
        <f t="shared" si="96"/>
        <v>0</v>
      </c>
      <c r="J658" s="40">
        <f t="shared" si="97"/>
        <v>0</v>
      </c>
      <c r="K658" s="40">
        <f t="shared" si="98"/>
        <v>0</v>
      </c>
      <c r="L658" s="40">
        <f t="shared" si="99"/>
        <v>0</v>
      </c>
      <c r="M658" s="40">
        <v>1</v>
      </c>
      <c r="N658" s="40">
        <v>1</v>
      </c>
      <c r="O658" s="40">
        <v>1</v>
      </c>
      <c r="P658" s="40">
        <v>0.96226415094339623</v>
      </c>
      <c r="Q658" s="40">
        <v>0.69811320754716977</v>
      </c>
      <c r="R658" s="40">
        <v>0.32704402515723269</v>
      </c>
      <c r="S658" s="40">
        <v>0.16352201257861634</v>
      </c>
      <c r="T658" s="40">
        <v>0.1069182389937107</v>
      </c>
      <c r="U658" s="40">
        <v>159</v>
      </c>
    </row>
    <row r="659" spans="1:21">
      <c r="A659" s="40">
        <v>6</v>
      </c>
      <c r="B659" s="40">
        <v>7</v>
      </c>
      <c r="C659" s="40">
        <v>6</v>
      </c>
      <c r="D659" s="40">
        <f t="shared" si="91"/>
        <v>0</v>
      </c>
      <c r="E659" s="40">
        <f t="shared" si="92"/>
        <v>0</v>
      </c>
      <c r="F659" s="40">
        <f t="shared" si="93"/>
        <v>0</v>
      </c>
      <c r="G659" s="40">
        <f t="shared" si="94"/>
        <v>0</v>
      </c>
      <c r="H659" s="40">
        <f t="shared" si="95"/>
        <v>0</v>
      </c>
      <c r="I659" s="40">
        <f t="shared" si="96"/>
        <v>0</v>
      </c>
      <c r="J659" s="40">
        <f t="shared" si="97"/>
        <v>0</v>
      </c>
      <c r="K659" s="40">
        <f t="shared" si="98"/>
        <v>0</v>
      </c>
      <c r="L659" s="40">
        <f t="shared" si="99"/>
        <v>0</v>
      </c>
      <c r="M659" s="40">
        <v>1</v>
      </c>
      <c r="N659" s="40">
        <v>1</v>
      </c>
      <c r="O659" s="40">
        <v>1</v>
      </c>
      <c r="P659" s="40">
        <v>0.98058252427184467</v>
      </c>
      <c r="Q659" s="40">
        <v>0.75728155339805825</v>
      </c>
      <c r="R659" s="40">
        <v>0.39805825242718446</v>
      </c>
      <c r="S659" s="40">
        <v>0.18446601941747573</v>
      </c>
      <c r="T659" s="40">
        <v>0.11650485436893204</v>
      </c>
      <c r="U659" s="40">
        <v>103</v>
      </c>
    </row>
    <row r="660" spans="1:21">
      <c r="A660" s="40">
        <v>6</v>
      </c>
      <c r="B660" s="40">
        <v>7</v>
      </c>
      <c r="C660" s="40">
        <v>7</v>
      </c>
      <c r="D660" s="40">
        <f t="shared" si="91"/>
        <v>0</v>
      </c>
      <c r="E660" s="40">
        <f t="shared" si="92"/>
        <v>0</v>
      </c>
      <c r="F660" s="40">
        <f t="shared" si="93"/>
        <v>0</v>
      </c>
      <c r="G660" s="40">
        <f t="shared" si="94"/>
        <v>0</v>
      </c>
      <c r="H660" s="40">
        <f t="shared" si="95"/>
        <v>0</v>
      </c>
      <c r="I660" s="40">
        <f t="shared" si="96"/>
        <v>0</v>
      </c>
      <c r="J660" s="40">
        <f t="shared" si="97"/>
        <v>0</v>
      </c>
      <c r="K660" s="40">
        <f t="shared" si="98"/>
        <v>0</v>
      </c>
      <c r="L660" s="40">
        <f t="shared" si="99"/>
        <v>0</v>
      </c>
      <c r="M660" s="40">
        <v>1</v>
      </c>
      <c r="N660" s="40">
        <v>1</v>
      </c>
      <c r="O660" s="40">
        <v>0.98245614035087714</v>
      </c>
      <c r="P660" s="40">
        <v>0.94736842105263153</v>
      </c>
      <c r="Q660" s="40">
        <v>0.74561403508771928</v>
      </c>
      <c r="R660" s="40">
        <v>0.49122807017543857</v>
      </c>
      <c r="S660" s="40">
        <v>0.34210526315789475</v>
      </c>
      <c r="T660" s="40">
        <v>0.22807017543859648</v>
      </c>
      <c r="U660" s="40">
        <v>114</v>
      </c>
    </row>
    <row r="661" spans="1:21">
      <c r="A661" s="40">
        <v>6</v>
      </c>
      <c r="B661" s="40">
        <v>7</v>
      </c>
      <c r="C661" s="40">
        <v>8</v>
      </c>
      <c r="D661" s="40">
        <f t="shared" si="91"/>
        <v>0</v>
      </c>
      <c r="E661" s="40">
        <f t="shared" si="92"/>
        <v>0</v>
      </c>
      <c r="F661" s="40">
        <f t="shared" si="93"/>
        <v>0</v>
      </c>
      <c r="G661" s="40">
        <f t="shared" si="94"/>
        <v>0</v>
      </c>
      <c r="H661" s="40">
        <f t="shared" si="95"/>
        <v>0</v>
      </c>
      <c r="I661" s="40">
        <f t="shared" si="96"/>
        <v>0</v>
      </c>
      <c r="J661" s="40">
        <f t="shared" si="97"/>
        <v>0</v>
      </c>
      <c r="K661" s="40">
        <f t="shared" si="98"/>
        <v>0</v>
      </c>
      <c r="L661" s="40">
        <f t="shared" si="99"/>
        <v>0</v>
      </c>
      <c r="M661" s="40">
        <v>1</v>
      </c>
      <c r="N661" s="40">
        <v>1</v>
      </c>
      <c r="O661" s="40">
        <v>1</v>
      </c>
      <c r="P661" s="40">
        <v>0.94285714285714284</v>
      </c>
      <c r="Q661" s="40">
        <v>0.8</v>
      </c>
      <c r="R661" s="40">
        <v>0.51428571428571423</v>
      </c>
      <c r="S661" s="40">
        <v>0.34285714285714286</v>
      </c>
      <c r="T661" s="40">
        <v>0.22857142857142856</v>
      </c>
      <c r="U661" s="40">
        <v>35</v>
      </c>
    </row>
    <row r="662" spans="1:21">
      <c r="A662" s="40">
        <v>6</v>
      </c>
      <c r="B662" s="40">
        <v>7</v>
      </c>
      <c r="C662" s="40">
        <v>9</v>
      </c>
      <c r="D662" s="40">
        <f t="shared" si="91"/>
        <v>0</v>
      </c>
      <c r="E662" s="40">
        <f t="shared" si="92"/>
        <v>0</v>
      </c>
      <c r="F662" s="40">
        <f t="shared" si="93"/>
        <v>0</v>
      </c>
      <c r="G662" s="40">
        <f t="shared" si="94"/>
        <v>0</v>
      </c>
      <c r="H662" s="40">
        <f t="shared" si="95"/>
        <v>0</v>
      </c>
      <c r="I662" s="40">
        <f t="shared" si="96"/>
        <v>0</v>
      </c>
      <c r="J662" s="40">
        <f t="shared" si="97"/>
        <v>0</v>
      </c>
      <c r="K662" s="40">
        <f t="shared" si="98"/>
        <v>0</v>
      </c>
      <c r="L662" s="40">
        <f t="shared" si="99"/>
        <v>0</v>
      </c>
      <c r="M662" s="40">
        <v>1</v>
      </c>
      <c r="N662" s="40">
        <v>1</v>
      </c>
      <c r="O662" s="40">
        <v>1</v>
      </c>
      <c r="P662" s="40">
        <v>1</v>
      </c>
      <c r="Q662" s="40">
        <v>0.7142857142857143</v>
      </c>
      <c r="R662" s="40">
        <v>0.5714285714285714</v>
      </c>
      <c r="S662" s="40">
        <v>0.42857142857142855</v>
      </c>
      <c r="T662" s="40">
        <v>0.42857142857142855</v>
      </c>
      <c r="U662" s="40">
        <v>7</v>
      </c>
    </row>
    <row r="663" spans="1:21">
      <c r="A663" s="40">
        <v>6</v>
      </c>
      <c r="B663" s="40">
        <v>7</v>
      </c>
      <c r="C663" s="40">
        <v>10</v>
      </c>
      <c r="D663" s="40">
        <f t="shared" si="91"/>
        <v>0</v>
      </c>
      <c r="E663" s="40">
        <f t="shared" si="92"/>
        <v>0</v>
      </c>
      <c r="F663" s="40">
        <f t="shared" si="93"/>
        <v>0</v>
      </c>
      <c r="G663" s="40">
        <f t="shared" si="94"/>
        <v>0</v>
      </c>
      <c r="H663" s="40">
        <f t="shared" si="95"/>
        <v>0</v>
      </c>
      <c r="I663" s="40">
        <f t="shared" si="96"/>
        <v>0</v>
      </c>
      <c r="J663" s="40">
        <f t="shared" si="97"/>
        <v>0</v>
      </c>
      <c r="K663" s="40">
        <f t="shared" si="98"/>
        <v>0</v>
      </c>
      <c r="L663" s="40">
        <f t="shared" si="99"/>
        <v>0</v>
      </c>
      <c r="M663" s="40">
        <v>1</v>
      </c>
      <c r="N663" s="40">
        <v>1</v>
      </c>
      <c r="O663" s="40">
        <v>1</v>
      </c>
      <c r="P663" s="40">
        <v>1</v>
      </c>
      <c r="Q663" s="40">
        <v>0.875</v>
      </c>
      <c r="R663" s="40">
        <v>0.875</v>
      </c>
      <c r="S663" s="40">
        <v>0.625</v>
      </c>
      <c r="T663" s="40">
        <v>0.375</v>
      </c>
      <c r="U663" s="40">
        <v>8</v>
      </c>
    </row>
    <row r="664" spans="1:21">
      <c r="A664" s="40">
        <v>6</v>
      </c>
      <c r="B664" s="40">
        <v>7</v>
      </c>
      <c r="C664" s="40">
        <v>11</v>
      </c>
      <c r="D664" s="40">
        <f t="shared" si="91"/>
        <v>0</v>
      </c>
      <c r="E664" s="40">
        <f t="shared" si="92"/>
        <v>0</v>
      </c>
      <c r="F664" s="40">
        <f t="shared" si="93"/>
        <v>0</v>
      </c>
      <c r="G664" s="40">
        <f t="shared" si="94"/>
        <v>0</v>
      </c>
      <c r="H664" s="40">
        <f t="shared" si="95"/>
        <v>0</v>
      </c>
      <c r="I664" s="40">
        <f t="shared" si="96"/>
        <v>0</v>
      </c>
      <c r="J664" s="40">
        <f t="shared" si="97"/>
        <v>0</v>
      </c>
      <c r="K664" s="40">
        <f t="shared" si="98"/>
        <v>0</v>
      </c>
      <c r="L664" s="40">
        <f t="shared" si="99"/>
        <v>0</v>
      </c>
      <c r="M664" s="40">
        <v>1</v>
      </c>
      <c r="N664" s="40">
        <v>1</v>
      </c>
      <c r="O664" s="40">
        <v>1</v>
      </c>
      <c r="P664" s="40">
        <v>1</v>
      </c>
      <c r="Q664" s="40">
        <v>1</v>
      </c>
      <c r="R664" s="40">
        <v>1</v>
      </c>
      <c r="S664" s="40">
        <v>0.5</v>
      </c>
      <c r="T664" s="40">
        <v>0</v>
      </c>
      <c r="U664" s="40">
        <v>2</v>
      </c>
    </row>
    <row r="665" spans="1:21">
      <c r="A665" s="40">
        <v>6</v>
      </c>
      <c r="B665" s="40">
        <v>7</v>
      </c>
      <c r="C665" s="40">
        <v>12</v>
      </c>
      <c r="D665" s="40">
        <f t="shared" si="91"/>
        <v>0</v>
      </c>
      <c r="E665" s="40">
        <f t="shared" si="92"/>
        <v>0</v>
      </c>
      <c r="F665" s="40">
        <f t="shared" si="93"/>
        <v>0</v>
      </c>
      <c r="G665" s="40">
        <f t="shared" si="94"/>
        <v>0</v>
      </c>
      <c r="H665" s="40">
        <f t="shared" si="95"/>
        <v>0</v>
      </c>
      <c r="I665" s="40">
        <f t="shared" si="96"/>
        <v>0</v>
      </c>
      <c r="J665" s="40">
        <f t="shared" si="97"/>
        <v>0</v>
      </c>
      <c r="K665" s="40">
        <f t="shared" si="98"/>
        <v>0</v>
      </c>
      <c r="L665" s="40">
        <f t="shared" si="99"/>
        <v>0</v>
      </c>
      <c r="M665" s="40">
        <v>1</v>
      </c>
      <c r="N665" s="40">
        <v>1</v>
      </c>
      <c r="O665" s="40">
        <v>1</v>
      </c>
      <c r="P665" s="40">
        <v>0.66666666666666663</v>
      </c>
      <c r="Q665" s="40">
        <v>0.66666666666666663</v>
      </c>
      <c r="R665" s="40">
        <v>0.66666666666666663</v>
      </c>
      <c r="S665" s="40">
        <v>0.66666666666666663</v>
      </c>
      <c r="T665" s="40">
        <v>0.66666666666666663</v>
      </c>
      <c r="U665" s="40">
        <v>3</v>
      </c>
    </row>
    <row r="666" spans="1:21">
      <c r="A666" s="40">
        <v>6</v>
      </c>
      <c r="B666" s="40">
        <v>8</v>
      </c>
      <c r="C666" s="40">
        <v>3</v>
      </c>
      <c r="D666" s="40">
        <f t="shared" si="91"/>
        <v>0</v>
      </c>
      <c r="E666" s="40">
        <f t="shared" si="92"/>
        <v>0</v>
      </c>
      <c r="F666" s="40">
        <f t="shared" si="93"/>
        <v>0</v>
      </c>
      <c r="G666" s="40">
        <f t="shared" si="94"/>
        <v>0</v>
      </c>
      <c r="H666" s="40">
        <f t="shared" si="95"/>
        <v>0</v>
      </c>
      <c r="I666" s="40">
        <f t="shared" si="96"/>
        <v>0</v>
      </c>
      <c r="J666" s="40">
        <f t="shared" si="97"/>
        <v>0</v>
      </c>
      <c r="K666" s="40">
        <f t="shared" si="98"/>
        <v>0</v>
      </c>
      <c r="L666" s="40">
        <f t="shared" si="99"/>
        <v>0</v>
      </c>
      <c r="M666" s="40">
        <v>1</v>
      </c>
      <c r="N666" s="40">
        <v>1</v>
      </c>
      <c r="O666" s="40">
        <v>1</v>
      </c>
      <c r="P666" s="40">
        <v>1</v>
      </c>
      <c r="Q666" s="40">
        <v>1</v>
      </c>
      <c r="R666" s="40">
        <v>0.25</v>
      </c>
      <c r="S666" s="40">
        <v>0.25</v>
      </c>
      <c r="T666" s="40">
        <v>0</v>
      </c>
      <c r="U666" s="40">
        <v>4</v>
      </c>
    </row>
    <row r="667" spans="1:21">
      <c r="A667" s="40">
        <v>6</v>
      </c>
      <c r="B667" s="40">
        <v>8</v>
      </c>
      <c r="C667" s="40">
        <v>4</v>
      </c>
      <c r="D667" s="40">
        <f t="shared" si="91"/>
        <v>0</v>
      </c>
      <c r="E667" s="40">
        <f t="shared" si="92"/>
        <v>0</v>
      </c>
      <c r="F667" s="40">
        <f t="shared" si="93"/>
        <v>0</v>
      </c>
      <c r="G667" s="40">
        <f t="shared" si="94"/>
        <v>0</v>
      </c>
      <c r="H667" s="40">
        <f t="shared" si="95"/>
        <v>0</v>
      </c>
      <c r="I667" s="40">
        <f t="shared" si="96"/>
        <v>0</v>
      </c>
      <c r="J667" s="40">
        <f t="shared" si="97"/>
        <v>0</v>
      </c>
      <c r="K667" s="40">
        <f t="shared" si="98"/>
        <v>0</v>
      </c>
      <c r="L667" s="40">
        <f t="shared" si="99"/>
        <v>0</v>
      </c>
      <c r="M667" s="40">
        <v>1</v>
      </c>
      <c r="N667" s="40">
        <v>1</v>
      </c>
      <c r="O667" s="40">
        <v>1</v>
      </c>
      <c r="P667" s="40">
        <v>1</v>
      </c>
      <c r="Q667" s="40">
        <v>0.97222222222222221</v>
      </c>
      <c r="R667" s="40">
        <v>0.5</v>
      </c>
      <c r="S667" s="40">
        <v>0.16666666666666666</v>
      </c>
      <c r="T667" s="40">
        <v>8.3333333333333329E-2</v>
      </c>
      <c r="U667" s="40">
        <v>36</v>
      </c>
    </row>
    <row r="668" spans="1:21">
      <c r="A668" s="40">
        <v>6</v>
      </c>
      <c r="B668" s="40">
        <v>8</v>
      </c>
      <c r="C668" s="40">
        <v>5</v>
      </c>
      <c r="D668" s="40">
        <f t="shared" si="91"/>
        <v>0</v>
      </c>
      <c r="E668" s="40">
        <f t="shared" si="92"/>
        <v>0</v>
      </c>
      <c r="F668" s="40">
        <f t="shared" si="93"/>
        <v>0</v>
      </c>
      <c r="G668" s="40">
        <f t="shared" si="94"/>
        <v>0</v>
      </c>
      <c r="H668" s="40">
        <f t="shared" si="95"/>
        <v>0</v>
      </c>
      <c r="I668" s="40">
        <f t="shared" si="96"/>
        <v>0</v>
      </c>
      <c r="J668" s="40">
        <f t="shared" si="97"/>
        <v>0</v>
      </c>
      <c r="K668" s="40">
        <f t="shared" si="98"/>
        <v>0</v>
      </c>
      <c r="L668" s="40">
        <f t="shared" si="99"/>
        <v>0</v>
      </c>
      <c r="M668" s="40">
        <v>1</v>
      </c>
      <c r="N668" s="40">
        <v>1</v>
      </c>
      <c r="O668" s="40">
        <v>1</v>
      </c>
      <c r="P668" s="40">
        <v>0.96590909090909094</v>
      </c>
      <c r="Q668" s="40">
        <v>0.875</v>
      </c>
      <c r="R668" s="40">
        <v>0.57954545454545459</v>
      </c>
      <c r="S668" s="40">
        <v>0.27272727272727271</v>
      </c>
      <c r="T668" s="40">
        <v>0.19318181818181818</v>
      </c>
      <c r="U668" s="40">
        <v>88</v>
      </c>
    </row>
    <row r="669" spans="1:21">
      <c r="A669" s="40">
        <v>6</v>
      </c>
      <c r="B669" s="40">
        <v>8</v>
      </c>
      <c r="C669" s="40">
        <v>6</v>
      </c>
      <c r="D669" s="40">
        <f t="shared" si="91"/>
        <v>0</v>
      </c>
      <c r="E669" s="40">
        <f t="shared" si="92"/>
        <v>0</v>
      </c>
      <c r="F669" s="40">
        <f t="shared" si="93"/>
        <v>0</v>
      </c>
      <c r="G669" s="40">
        <f t="shared" si="94"/>
        <v>0</v>
      </c>
      <c r="H669" s="40">
        <f t="shared" si="95"/>
        <v>0</v>
      </c>
      <c r="I669" s="40">
        <f t="shared" si="96"/>
        <v>0</v>
      </c>
      <c r="J669" s="40">
        <f t="shared" si="97"/>
        <v>0</v>
      </c>
      <c r="K669" s="40">
        <f t="shared" si="98"/>
        <v>0</v>
      </c>
      <c r="L669" s="40">
        <f t="shared" si="99"/>
        <v>0</v>
      </c>
      <c r="M669" s="40">
        <v>1</v>
      </c>
      <c r="N669" s="40">
        <v>1</v>
      </c>
      <c r="O669" s="40">
        <v>1</v>
      </c>
      <c r="P669" s="40">
        <v>0.97916666666666663</v>
      </c>
      <c r="Q669" s="40">
        <v>0.82291666666666663</v>
      </c>
      <c r="R669" s="40">
        <v>0.5</v>
      </c>
      <c r="S669" s="40">
        <v>0.32291666666666669</v>
      </c>
      <c r="T669" s="40">
        <v>0.20833333333333334</v>
      </c>
      <c r="U669" s="40">
        <v>96</v>
      </c>
    </row>
    <row r="670" spans="1:21">
      <c r="A670" s="40">
        <v>6</v>
      </c>
      <c r="B670" s="40">
        <v>8</v>
      </c>
      <c r="C670" s="40">
        <v>7</v>
      </c>
      <c r="D670" s="40">
        <f t="shared" si="91"/>
        <v>0</v>
      </c>
      <c r="E670" s="40">
        <f t="shared" si="92"/>
        <v>0</v>
      </c>
      <c r="F670" s="40">
        <f t="shared" si="93"/>
        <v>0</v>
      </c>
      <c r="G670" s="40">
        <f t="shared" si="94"/>
        <v>0</v>
      </c>
      <c r="H670" s="40">
        <f t="shared" si="95"/>
        <v>0</v>
      </c>
      <c r="I670" s="40">
        <f t="shared" si="96"/>
        <v>0</v>
      </c>
      <c r="J670" s="40">
        <f t="shared" si="97"/>
        <v>0</v>
      </c>
      <c r="K670" s="40">
        <f t="shared" si="98"/>
        <v>0</v>
      </c>
      <c r="L670" s="40">
        <f t="shared" si="99"/>
        <v>0</v>
      </c>
      <c r="M670" s="40">
        <v>1</v>
      </c>
      <c r="N670" s="40">
        <v>1</v>
      </c>
      <c r="O670" s="40">
        <v>1</v>
      </c>
      <c r="P670" s="40">
        <v>0.98181818181818181</v>
      </c>
      <c r="Q670" s="40">
        <v>0.92727272727272725</v>
      </c>
      <c r="R670" s="40">
        <v>0.66363636363636369</v>
      </c>
      <c r="S670" s="40">
        <v>0.38181818181818183</v>
      </c>
      <c r="T670" s="40">
        <v>0.23636363636363636</v>
      </c>
      <c r="U670" s="40">
        <v>110</v>
      </c>
    </row>
    <row r="671" spans="1:21">
      <c r="A671" s="40">
        <v>6</v>
      </c>
      <c r="B671" s="40">
        <v>8</v>
      </c>
      <c r="C671" s="40">
        <v>8</v>
      </c>
      <c r="D671" s="40">
        <f t="shared" si="91"/>
        <v>0</v>
      </c>
      <c r="E671" s="40">
        <f t="shared" si="92"/>
        <v>0</v>
      </c>
      <c r="F671" s="40">
        <f t="shared" si="93"/>
        <v>0</v>
      </c>
      <c r="G671" s="40">
        <f t="shared" si="94"/>
        <v>0</v>
      </c>
      <c r="H671" s="40">
        <f t="shared" si="95"/>
        <v>0</v>
      </c>
      <c r="I671" s="40">
        <f t="shared" si="96"/>
        <v>0</v>
      </c>
      <c r="J671" s="40">
        <f t="shared" si="97"/>
        <v>0</v>
      </c>
      <c r="K671" s="40">
        <f t="shared" si="98"/>
        <v>0</v>
      </c>
      <c r="L671" s="40">
        <f t="shared" si="99"/>
        <v>0</v>
      </c>
      <c r="M671" s="40">
        <v>1</v>
      </c>
      <c r="N671" s="40">
        <v>1</v>
      </c>
      <c r="O671" s="40">
        <v>1</v>
      </c>
      <c r="P671" s="40">
        <v>0.98412698412698407</v>
      </c>
      <c r="Q671" s="40">
        <v>0.90476190476190477</v>
      </c>
      <c r="R671" s="40">
        <v>0.73015873015873012</v>
      </c>
      <c r="S671" s="40">
        <v>0.3968253968253968</v>
      </c>
      <c r="T671" s="40">
        <v>0.31746031746031744</v>
      </c>
      <c r="U671" s="40">
        <v>63</v>
      </c>
    </row>
    <row r="672" spans="1:21">
      <c r="A672" s="40">
        <v>6</v>
      </c>
      <c r="B672" s="40">
        <v>8</v>
      </c>
      <c r="C672" s="40">
        <v>9</v>
      </c>
      <c r="D672" s="40">
        <f t="shared" si="91"/>
        <v>1</v>
      </c>
      <c r="E672" s="40">
        <f t="shared" si="92"/>
        <v>1</v>
      </c>
      <c r="F672" s="40">
        <f t="shared" si="93"/>
        <v>1</v>
      </c>
      <c r="G672" s="40">
        <f t="shared" si="94"/>
        <v>1</v>
      </c>
      <c r="H672" s="40">
        <f t="shared" si="95"/>
        <v>0.95454545454545459</v>
      </c>
      <c r="I672" s="40">
        <f t="shared" si="96"/>
        <v>0.81818181818181823</v>
      </c>
      <c r="J672" s="40">
        <f t="shared" si="97"/>
        <v>0.45454545454545453</v>
      </c>
      <c r="K672" s="40">
        <f t="shared" si="98"/>
        <v>0.36363636363636365</v>
      </c>
      <c r="L672" s="40">
        <f t="shared" si="99"/>
        <v>22</v>
      </c>
      <c r="M672" s="40">
        <v>1</v>
      </c>
      <c r="N672" s="40">
        <v>1</v>
      </c>
      <c r="O672" s="40">
        <v>1</v>
      </c>
      <c r="P672" s="40">
        <v>1</v>
      </c>
      <c r="Q672" s="40">
        <v>0.95454545454545459</v>
      </c>
      <c r="R672" s="40">
        <v>0.81818181818181823</v>
      </c>
      <c r="S672" s="40">
        <v>0.45454545454545453</v>
      </c>
      <c r="T672" s="40">
        <v>0.36363636363636365</v>
      </c>
      <c r="U672" s="40">
        <v>22</v>
      </c>
    </row>
    <row r="673" spans="1:21">
      <c r="A673" s="40">
        <v>6</v>
      </c>
      <c r="B673" s="40">
        <v>8</v>
      </c>
      <c r="C673" s="40">
        <v>10</v>
      </c>
      <c r="D673" s="40">
        <f t="shared" si="91"/>
        <v>0</v>
      </c>
      <c r="E673" s="40">
        <f t="shared" si="92"/>
        <v>0</v>
      </c>
      <c r="F673" s="40">
        <f t="shared" si="93"/>
        <v>0</v>
      </c>
      <c r="G673" s="40">
        <f t="shared" si="94"/>
        <v>0</v>
      </c>
      <c r="H673" s="40">
        <f t="shared" si="95"/>
        <v>0</v>
      </c>
      <c r="I673" s="40">
        <f t="shared" si="96"/>
        <v>0</v>
      </c>
      <c r="J673" s="40">
        <f t="shared" si="97"/>
        <v>0</v>
      </c>
      <c r="K673" s="40">
        <f t="shared" si="98"/>
        <v>0</v>
      </c>
      <c r="L673" s="40">
        <f t="shared" si="99"/>
        <v>0</v>
      </c>
      <c r="M673" s="40">
        <v>1</v>
      </c>
      <c r="N673" s="40">
        <v>1</v>
      </c>
      <c r="O673" s="40">
        <v>1</v>
      </c>
      <c r="P673" s="40">
        <v>1</v>
      </c>
      <c r="Q673" s="40">
        <v>1</v>
      </c>
      <c r="R673" s="40">
        <v>1</v>
      </c>
      <c r="S673" s="40">
        <v>0.7142857142857143</v>
      </c>
      <c r="T673" s="40">
        <v>0.7142857142857143</v>
      </c>
      <c r="U673" s="40">
        <v>7</v>
      </c>
    </row>
    <row r="674" spans="1:21">
      <c r="A674" s="40">
        <v>6</v>
      </c>
      <c r="B674" s="40">
        <v>8</v>
      </c>
      <c r="C674" s="40">
        <v>11</v>
      </c>
      <c r="D674" s="40">
        <f t="shared" si="91"/>
        <v>0</v>
      </c>
      <c r="E674" s="40">
        <f t="shared" si="92"/>
        <v>0</v>
      </c>
      <c r="F674" s="40">
        <f t="shared" si="93"/>
        <v>0</v>
      </c>
      <c r="G674" s="40">
        <f t="shared" si="94"/>
        <v>0</v>
      </c>
      <c r="H674" s="40">
        <f t="shared" si="95"/>
        <v>0</v>
      </c>
      <c r="I674" s="40">
        <f t="shared" si="96"/>
        <v>0</v>
      </c>
      <c r="J674" s="40">
        <f t="shared" si="97"/>
        <v>0</v>
      </c>
      <c r="K674" s="40">
        <f t="shared" si="98"/>
        <v>0</v>
      </c>
      <c r="L674" s="40">
        <f t="shared" si="99"/>
        <v>0</v>
      </c>
      <c r="M674" s="40">
        <v>1</v>
      </c>
      <c r="N674" s="40">
        <v>1</v>
      </c>
      <c r="O674" s="40">
        <v>1</v>
      </c>
      <c r="P674" s="40">
        <v>1</v>
      </c>
      <c r="Q674" s="40">
        <v>1</v>
      </c>
      <c r="R674" s="40">
        <v>1</v>
      </c>
      <c r="S674" s="40">
        <v>0.66666666666666663</v>
      </c>
      <c r="T674" s="40">
        <v>0.66666666666666663</v>
      </c>
      <c r="U674" s="40">
        <v>3</v>
      </c>
    </row>
    <row r="675" spans="1:21">
      <c r="A675" s="40">
        <v>6</v>
      </c>
      <c r="B675" s="40">
        <v>9</v>
      </c>
      <c r="C675" s="40">
        <v>3</v>
      </c>
      <c r="D675" s="40">
        <f t="shared" si="91"/>
        <v>0</v>
      </c>
      <c r="E675" s="40">
        <f t="shared" si="92"/>
        <v>0</v>
      </c>
      <c r="F675" s="40">
        <f t="shared" si="93"/>
        <v>0</v>
      </c>
      <c r="G675" s="40">
        <f t="shared" si="94"/>
        <v>0</v>
      </c>
      <c r="H675" s="40">
        <f t="shared" si="95"/>
        <v>0</v>
      </c>
      <c r="I675" s="40">
        <f t="shared" si="96"/>
        <v>0</v>
      </c>
      <c r="J675" s="40">
        <f t="shared" si="97"/>
        <v>0</v>
      </c>
      <c r="K675" s="40">
        <f t="shared" si="98"/>
        <v>0</v>
      </c>
      <c r="L675" s="40">
        <f t="shared" si="99"/>
        <v>0</v>
      </c>
      <c r="M675" s="40">
        <v>1</v>
      </c>
      <c r="N675" s="40">
        <v>1</v>
      </c>
      <c r="O675" s="40">
        <v>1</v>
      </c>
      <c r="P675" s="40">
        <v>1</v>
      </c>
      <c r="Q675" s="40">
        <v>0.5</v>
      </c>
      <c r="R675" s="40">
        <v>0.5</v>
      </c>
      <c r="S675" s="40">
        <v>0</v>
      </c>
      <c r="T675" s="40">
        <v>0</v>
      </c>
      <c r="U675" s="40">
        <v>2</v>
      </c>
    </row>
    <row r="676" spans="1:21">
      <c r="A676" s="40">
        <v>6</v>
      </c>
      <c r="B676" s="40">
        <v>9</v>
      </c>
      <c r="C676" s="40">
        <v>4</v>
      </c>
      <c r="D676" s="40">
        <f t="shared" si="91"/>
        <v>0</v>
      </c>
      <c r="E676" s="40">
        <f t="shared" si="92"/>
        <v>0</v>
      </c>
      <c r="F676" s="40">
        <f t="shared" si="93"/>
        <v>0</v>
      </c>
      <c r="G676" s="40">
        <f t="shared" si="94"/>
        <v>0</v>
      </c>
      <c r="H676" s="40">
        <f t="shared" si="95"/>
        <v>0</v>
      </c>
      <c r="I676" s="40">
        <f t="shared" si="96"/>
        <v>0</v>
      </c>
      <c r="J676" s="40">
        <f t="shared" si="97"/>
        <v>0</v>
      </c>
      <c r="K676" s="40">
        <f t="shared" si="98"/>
        <v>0</v>
      </c>
      <c r="L676" s="40">
        <f t="shared" si="99"/>
        <v>0</v>
      </c>
      <c r="M676" s="40">
        <v>1</v>
      </c>
      <c r="N676" s="40">
        <v>1</v>
      </c>
      <c r="O676" s="40">
        <v>1</v>
      </c>
      <c r="P676" s="40">
        <v>1</v>
      </c>
      <c r="Q676" s="40">
        <v>0.88235294117647056</v>
      </c>
      <c r="R676" s="40">
        <v>0.76470588235294112</v>
      </c>
      <c r="S676" s="40">
        <v>0.23529411764705882</v>
      </c>
      <c r="T676" s="40">
        <v>0.17647058823529413</v>
      </c>
      <c r="U676" s="40">
        <v>17</v>
      </c>
    </row>
    <row r="677" spans="1:21">
      <c r="A677" s="40">
        <v>6</v>
      </c>
      <c r="B677" s="40">
        <v>9</v>
      </c>
      <c r="C677" s="40">
        <v>5</v>
      </c>
      <c r="D677" s="40">
        <f t="shared" si="91"/>
        <v>0</v>
      </c>
      <c r="E677" s="40">
        <f t="shared" si="92"/>
        <v>0</v>
      </c>
      <c r="F677" s="40">
        <f t="shared" si="93"/>
        <v>0</v>
      </c>
      <c r="G677" s="40">
        <f t="shared" si="94"/>
        <v>0</v>
      </c>
      <c r="H677" s="40">
        <f t="shared" si="95"/>
        <v>0</v>
      </c>
      <c r="I677" s="40">
        <f t="shared" si="96"/>
        <v>0</v>
      </c>
      <c r="J677" s="40">
        <f t="shared" si="97"/>
        <v>0</v>
      </c>
      <c r="K677" s="40">
        <f t="shared" si="98"/>
        <v>0</v>
      </c>
      <c r="L677" s="40">
        <f t="shared" si="99"/>
        <v>0</v>
      </c>
      <c r="M677" s="40">
        <v>1</v>
      </c>
      <c r="N677" s="40">
        <v>1</v>
      </c>
      <c r="O677" s="40">
        <v>1</v>
      </c>
      <c r="P677" s="40">
        <v>1</v>
      </c>
      <c r="Q677" s="40">
        <v>0.92307692307692313</v>
      </c>
      <c r="R677" s="40">
        <v>0.71153846153846156</v>
      </c>
      <c r="S677" s="40">
        <v>0.42307692307692307</v>
      </c>
      <c r="T677" s="40">
        <v>0.21153846153846154</v>
      </c>
      <c r="U677" s="40">
        <v>52</v>
      </c>
    </row>
    <row r="678" spans="1:21">
      <c r="A678" s="40">
        <v>6</v>
      </c>
      <c r="B678" s="40">
        <v>9</v>
      </c>
      <c r="C678" s="40">
        <v>6</v>
      </c>
      <c r="D678" s="40">
        <f t="shared" si="91"/>
        <v>0</v>
      </c>
      <c r="E678" s="40">
        <f t="shared" si="92"/>
        <v>0</v>
      </c>
      <c r="F678" s="40">
        <f t="shared" si="93"/>
        <v>0</v>
      </c>
      <c r="G678" s="40">
        <f t="shared" si="94"/>
        <v>0</v>
      </c>
      <c r="H678" s="40">
        <f t="shared" si="95"/>
        <v>0</v>
      </c>
      <c r="I678" s="40">
        <f t="shared" si="96"/>
        <v>0</v>
      </c>
      <c r="J678" s="40">
        <f t="shared" si="97"/>
        <v>0</v>
      </c>
      <c r="K678" s="40">
        <f t="shared" si="98"/>
        <v>0</v>
      </c>
      <c r="L678" s="40">
        <f t="shared" si="99"/>
        <v>0</v>
      </c>
      <c r="M678" s="40">
        <v>1</v>
      </c>
      <c r="N678" s="40">
        <v>1</v>
      </c>
      <c r="O678" s="40">
        <v>1</v>
      </c>
      <c r="P678" s="40">
        <v>1</v>
      </c>
      <c r="Q678" s="40">
        <v>0.9452054794520548</v>
      </c>
      <c r="R678" s="40">
        <v>0.71232876712328763</v>
      </c>
      <c r="S678" s="40">
        <v>0.41095890410958902</v>
      </c>
      <c r="T678" s="40">
        <v>0.21917808219178081</v>
      </c>
      <c r="U678" s="40">
        <v>73</v>
      </c>
    </row>
    <row r="679" spans="1:21">
      <c r="A679" s="40">
        <v>6</v>
      </c>
      <c r="B679" s="40">
        <v>9</v>
      </c>
      <c r="C679" s="40">
        <v>7</v>
      </c>
      <c r="D679" s="40">
        <f t="shared" si="91"/>
        <v>0</v>
      </c>
      <c r="E679" s="40">
        <f t="shared" si="92"/>
        <v>0</v>
      </c>
      <c r="F679" s="40">
        <f t="shared" si="93"/>
        <v>0</v>
      </c>
      <c r="G679" s="40">
        <f t="shared" si="94"/>
        <v>0</v>
      </c>
      <c r="H679" s="40">
        <f t="shared" si="95"/>
        <v>0</v>
      </c>
      <c r="I679" s="40">
        <f t="shared" si="96"/>
        <v>0</v>
      </c>
      <c r="J679" s="40">
        <f t="shared" si="97"/>
        <v>0</v>
      </c>
      <c r="K679" s="40">
        <f t="shared" si="98"/>
        <v>0</v>
      </c>
      <c r="L679" s="40">
        <f t="shared" si="99"/>
        <v>0</v>
      </c>
      <c r="M679" s="40">
        <v>1</v>
      </c>
      <c r="N679" s="40">
        <v>1</v>
      </c>
      <c r="O679" s="40">
        <v>1</v>
      </c>
      <c r="P679" s="40">
        <v>1</v>
      </c>
      <c r="Q679" s="40">
        <v>0.96363636363636362</v>
      </c>
      <c r="R679" s="40">
        <v>0.82727272727272727</v>
      </c>
      <c r="S679" s="40">
        <v>0.58181818181818179</v>
      </c>
      <c r="T679" s="40">
        <v>0.41818181818181815</v>
      </c>
      <c r="U679" s="40">
        <v>110</v>
      </c>
    </row>
    <row r="680" spans="1:21">
      <c r="A680" s="40">
        <v>6</v>
      </c>
      <c r="B680" s="40">
        <v>9</v>
      </c>
      <c r="C680" s="40">
        <v>8</v>
      </c>
      <c r="D680" s="40">
        <f t="shared" si="91"/>
        <v>0</v>
      </c>
      <c r="E680" s="40">
        <f t="shared" si="92"/>
        <v>0</v>
      </c>
      <c r="F680" s="40">
        <f t="shared" si="93"/>
        <v>0</v>
      </c>
      <c r="G680" s="40">
        <f t="shared" si="94"/>
        <v>0</v>
      </c>
      <c r="H680" s="40">
        <f t="shared" si="95"/>
        <v>0</v>
      </c>
      <c r="I680" s="40">
        <f t="shared" si="96"/>
        <v>0</v>
      </c>
      <c r="J680" s="40">
        <f t="shared" si="97"/>
        <v>0</v>
      </c>
      <c r="K680" s="40">
        <f t="shared" si="98"/>
        <v>0</v>
      </c>
      <c r="L680" s="40">
        <f t="shared" si="99"/>
        <v>0</v>
      </c>
      <c r="M680" s="40">
        <v>1</v>
      </c>
      <c r="N680" s="40">
        <v>1</v>
      </c>
      <c r="O680" s="40">
        <v>1</v>
      </c>
      <c r="P680" s="40">
        <v>1</v>
      </c>
      <c r="Q680" s="40">
        <v>1</v>
      </c>
      <c r="R680" s="40">
        <v>0.79591836734693877</v>
      </c>
      <c r="S680" s="40">
        <v>0.46938775510204084</v>
      </c>
      <c r="T680" s="40">
        <v>0.38775510204081631</v>
      </c>
      <c r="U680" s="40">
        <v>49</v>
      </c>
    </row>
    <row r="681" spans="1:21">
      <c r="A681" s="40">
        <v>6</v>
      </c>
      <c r="B681" s="40">
        <v>9</v>
      </c>
      <c r="C681" s="40">
        <v>9</v>
      </c>
      <c r="D681" s="40">
        <f t="shared" si="91"/>
        <v>0</v>
      </c>
      <c r="E681" s="40">
        <f t="shared" si="92"/>
        <v>0</v>
      </c>
      <c r="F681" s="40">
        <f t="shared" si="93"/>
        <v>0</v>
      </c>
      <c r="G681" s="40">
        <f t="shared" si="94"/>
        <v>0</v>
      </c>
      <c r="H681" s="40">
        <f t="shared" si="95"/>
        <v>0</v>
      </c>
      <c r="I681" s="40">
        <f t="shared" si="96"/>
        <v>0</v>
      </c>
      <c r="J681" s="40">
        <f t="shared" si="97"/>
        <v>0</v>
      </c>
      <c r="K681" s="40">
        <f t="shared" si="98"/>
        <v>0</v>
      </c>
      <c r="L681" s="40">
        <f t="shared" si="99"/>
        <v>0</v>
      </c>
      <c r="M681" s="40">
        <v>1</v>
      </c>
      <c r="N681" s="40">
        <v>1</v>
      </c>
      <c r="O681" s="40">
        <v>1</v>
      </c>
      <c r="P681" s="40">
        <v>1</v>
      </c>
      <c r="Q681" s="40">
        <v>0.89473684210526316</v>
      </c>
      <c r="R681" s="40">
        <v>0.78947368421052633</v>
      </c>
      <c r="S681" s="40">
        <v>0.73684210526315785</v>
      </c>
      <c r="T681" s="40">
        <v>0.63157894736842102</v>
      </c>
      <c r="U681" s="40">
        <v>19</v>
      </c>
    </row>
    <row r="682" spans="1:21">
      <c r="A682" s="40">
        <v>6</v>
      </c>
      <c r="B682" s="40">
        <v>9</v>
      </c>
      <c r="C682" s="40">
        <v>10</v>
      </c>
      <c r="D682" s="40">
        <f t="shared" si="91"/>
        <v>0</v>
      </c>
      <c r="E682" s="40">
        <f t="shared" si="92"/>
        <v>0</v>
      </c>
      <c r="F682" s="40">
        <f t="shared" si="93"/>
        <v>0</v>
      </c>
      <c r="G682" s="40">
        <f t="shared" si="94"/>
        <v>0</v>
      </c>
      <c r="H682" s="40">
        <f t="shared" si="95"/>
        <v>0</v>
      </c>
      <c r="I682" s="40">
        <f t="shared" si="96"/>
        <v>0</v>
      </c>
      <c r="J682" s="40">
        <f t="shared" si="97"/>
        <v>0</v>
      </c>
      <c r="K682" s="40">
        <f t="shared" si="98"/>
        <v>0</v>
      </c>
      <c r="L682" s="40">
        <f t="shared" si="99"/>
        <v>0</v>
      </c>
      <c r="M682" s="40">
        <v>1</v>
      </c>
      <c r="N682" s="40">
        <v>1</v>
      </c>
      <c r="O682" s="40">
        <v>1</v>
      </c>
      <c r="P682" s="40">
        <v>1</v>
      </c>
      <c r="Q682" s="40">
        <v>1</v>
      </c>
      <c r="R682" s="40">
        <v>0.90909090909090906</v>
      </c>
      <c r="S682" s="40">
        <v>0.54545454545454541</v>
      </c>
      <c r="T682" s="40">
        <v>0.45454545454545453</v>
      </c>
      <c r="U682" s="40">
        <v>11</v>
      </c>
    </row>
    <row r="683" spans="1:21">
      <c r="A683" s="40">
        <v>6</v>
      </c>
      <c r="B683" s="40">
        <v>9</v>
      </c>
      <c r="C683" s="40">
        <v>11</v>
      </c>
      <c r="D683" s="40">
        <f t="shared" si="91"/>
        <v>0</v>
      </c>
      <c r="E683" s="40">
        <f t="shared" si="92"/>
        <v>0</v>
      </c>
      <c r="F683" s="40">
        <f t="shared" si="93"/>
        <v>0</v>
      </c>
      <c r="G683" s="40">
        <f t="shared" si="94"/>
        <v>0</v>
      </c>
      <c r="H683" s="40">
        <f t="shared" si="95"/>
        <v>0</v>
      </c>
      <c r="I683" s="40">
        <f t="shared" si="96"/>
        <v>0</v>
      </c>
      <c r="J683" s="40">
        <f t="shared" si="97"/>
        <v>0</v>
      </c>
      <c r="K683" s="40">
        <f t="shared" si="98"/>
        <v>0</v>
      </c>
      <c r="L683" s="40">
        <f t="shared" si="99"/>
        <v>0</v>
      </c>
      <c r="M683" s="40">
        <v>1</v>
      </c>
      <c r="N683" s="40">
        <v>1</v>
      </c>
      <c r="O683" s="40">
        <v>1</v>
      </c>
      <c r="P683" s="40">
        <v>1</v>
      </c>
      <c r="Q683" s="40">
        <v>1</v>
      </c>
      <c r="R683" s="40">
        <v>1</v>
      </c>
      <c r="S683" s="40">
        <v>0.66666666666666663</v>
      </c>
      <c r="T683" s="40">
        <v>0.66666666666666663</v>
      </c>
      <c r="U683" s="40">
        <v>3</v>
      </c>
    </row>
    <row r="684" spans="1:21">
      <c r="A684" s="40">
        <v>6</v>
      </c>
      <c r="B684" s="40">
        <v>9</v>
      </c>
      <c r="C684" s="40">
        <v>12</v>
      </c>
      <c r="D684" s="40">
        <f t="shared" si="91"/>
        <v>0</v>
      </c>
      <c r="E684" s="40">
        <f t="shared" si="92"/>
        <v>0</v>
      </c>
      <c r="F684" s="40">
        <f t="shared" si="93"/>
        <v>0</v>
      </c>
      <c r="G684" s="40">
        <f t="shared" si="94"/>
        <v>0</v>
      </c>
      <c r="H684" s="40">
        <f t="shared" si="95"/>
        <v>0</v>
      </c>
      <c r="I684" s="40">
        <f t="shared" si="96"/>
        <v>0</v>
      </c>
      <c r="J684" s="40">
        <f t="shared" si="97"/>
        <v>0</v>
      </c>
      <c r="K684" s="40">
        <f t="shared" si="98"/>
        <v>0</v>
      </c>
      <c r="L684" s="40">
        <f t="shared" si="99"/>
        <v>0</v>
      </c>
      <c r="M684" s="40">
        <v>1</v>
      </c>
      <c r="N684" s="40">
        <v>1</v>
      </c>
      <c r="O684" s="40">
        <v>1</v>
      </c>
      <c r="P684" s="40">
        <v>1</v>
      </c>
      <c r="Q684" s="40">
        <v>1</v>
      </c>
      <c r="R684" s="40">
        <v>1</v>
      </c>
      <c r="S684" s="40">
        <v>1</v>
      </c>
      <c r="T684" s="40">
        <v>1</v>
      </c>
      <c r="U684" s="40">
        <v>2</v>
      </c>
    </row>
    <row r="685" spans="1:21">
      <c r="A685" s="40">
        <v>6</v>
      </c>
      <c r="B685" s="40">
        <v>10</v>
      </c>
      <c r="C685" s="40">
        <v>4</v>
      </c>
      <c r="D685" s="40">
        <f t="shared" si="91"/>
        <v>0</v>
      </c>
      <c r="E685" s="40">
        <f t="shared" si="92"/>
        <v>0</v>
      </c>
      <c r="F685" s="40">
        <f t="shared" si="93"/>
        <v>0</v>
      </c>
      <c r="G685" s="40">
        <f t="shared" si="94"/>
        <v>0</v>
      </c>
      <c r="H685" s="40">
        <f t="shared" si="95"/>
        <v>0</v>
      </c>
      <c r="I685" s="40">
        <f t="shared" si="96"/>
        <v>0</v>
      </c>
      <c r="J685" s="40">
        <f t="shared" si="97"/>
        <v>0</v>
      </c>
      <c r="K685" s="40">
        <f t="shared" si="98"/>
        <v>0</v>
      </c>
      <c r="L685" s="40">
        <f t="shared" si="99"/>
        <v>0</v>
      </c>
      <c r="M685" s="40">
        <v>1</v>
      </c>
      <c r="N685" s="40">
        <v>1</v>
      </c>
      <c r="O685" s="40">
        <v>1</v>
      </c>
      <c r="P685" s="40">
        <v>1</v>
      </c>
      <c r="Q685" s="40">
        <v>1</v>
      </c>
      <c r="R685" s="40">
        <v>1</v>
      </c>
      <c r="S685" s="40">
        <v>0.66666666666666663</v>
      </c>
      <c r="T685" s="40">
        <v>0.5</v>
      </c>
      <c r="U685" s="40">
        <v>6</v>
      </c>
    </row>
    <row r="686" spans="1:21">
      <c r="A686" s="40">
        <v>6</v>
      </c>
      <c r="B686" s="40">
        <v>10</v>
      </c>
      <c r="C686" s="40">
        <v>5</v>
      </c>
      <c r="D686" s="40">
        <f t="shared" si="91"/>
        <v>0</v>
      </c>
      <c r="E686" s="40">
        <f t="shared" si="92"/>
        <v>0</v>
      </c>
      <c r="F686" s="40">
        <f t="shared" si="93"/>
        <v>0</v>
      </c>
      <c r="G686" s="40">
        <f t="shared" si="94"/>
        <v>0</v>
      </c>
      <c r="H686" s="40">
        <f t="shared" si="95"/>
        <v>0</v>
      </c>
      <c r="I686" s="40">
        <f t="shared" si="96"/>
        <v>0</v>
      </c>
      <c r="J686" s="40">
        <f t="shared" si="97"/>
        <v>0</v>
      </c>
      <c r="K686" s="40">
        <f t="shared" si="98"/>
        <v>0</v>
      </c>
      <c r="L686" s="40">
        <f t="shared" si="99"/>
        <v>0</v>
      </c>
      <c r="M686" s="40">
        <v>1</v>
      </c>
      <c r="N686" s="40">
        <v>1</v>
      </c>
      <c r="O686" s="40">
        <v>1</v>
      </c>
      <c r="P686" s="40">
        <v>1</v>
      </c>
      <c r="Q686" s="40">
        <v>1</v>
      </c>
      <c r="R686" s="40">
        <v>0.92</v>
      </c>
      <c r="S686" s="40">
        <v>0.4</v>
      </c>
      <c r="T686" s="40">
        <v>0.28000000000000003</v>
      </c>
      <c r="U686" s="40">
        <v>25</v>
      </c>
    </row>
    <row r="687" spans="1:21">
      <c r="A687" s="40">
        <v>6</v>
      </c>
      <c r="B687" s="40">
        <v>10</v>
      </c>
      <c r="C687" s="40">
        <v>6</v>
      </c>
      <c r="D687" s="40">
        <f t="shared" si="91"/>
        <v>0</v>
      </c>
      <c r="E687" s="40">
        <f t="shared" si="92"/>
        <v>0</v>
      </c>
      <c r="F687" s="40">
        <f t="shared" si="93"/>
        <v>0</v>
      </c>
      <c r="G687" s="40">
        <f t="shared" si="94"/>
        <v>0</v>
      </c>
      <c r="H687" s="40">
        <f t="shared" si="95"/>
        <v>0</v>
      </c>
      <c r="I687" s="40">
        <f t="shared" si="96"/>
        <v>0</v>
      </c>
      <c r="J687" s="40">
        <f t="shared" si="97"/>
        <v>0</v>
      </c>
      <c r="K687" s="40">
        <f t="shared" si="98"/>
        <v>0</v>
      </c>
      <c r="L687" s="40">
        <f t="shared" si="99"/>
        <v>0</v>
      </c>
      <c r="M687" s="40">
        <v>1</v>
      </c>
      <c r="N687" s="40">
        <v>1</v>
      </c>
      <c r="O687" s="40">
        <v>1</v>
      </c>
      <c r="P687" s="40">
        <v>1</v>
      </c>
      <c r="Q687" s="40">
        <v>0.95238095238095233</v>
      </c>
      <c r="R687" s="40">
        <v>0.80952380952380953</v>
      </c>
      <c r="S687" s="40">
        <v>0.54761904761904767</v>
      </c>
      <c r="T687" s="40">
        <v>0.45238095238095238</v>
      </c>
      <c r="U687" s="40">
        <v>42</v>
      </c>
    </row>
    <row r="688" spans="1:21">
      <c r="A688" s="40">
        <v>6</v>
      </c>
      <c r="B688" s="40">
        <v>10</v>
      </c>
      <c r="C688" s="40">
        <v>7</v>
      </c>
      <c r="D688" s="40">
        <f t="shared" si="91"/>
        <v>0</v>
      </c>
      <c r="E688" s="40">
        <f t="shared" si="92"/>
        <v>0</v>
      </c>
      <c r="F688" s="40">
        <f t="shared" si="93"/>
        <v>0</v>
      </c>
      <c r="G688" s="40">
        <f t="shared" si="94"/>
        <v>0</v>
      </c>
      <c r="H688" s="40">
        <f t="shared" si="95"/>
        <v>0</v>
      </c>
      <c r="I688" s="40">
        <f t="shared" si="96"/>
        <v>0</v>
      </c>
      <c r="J688" s="40">
        <f t="shared" si="97"/>
        <v>0</v>
      </c>
      <c r="K688" s="40">
        <f t="shared" si="98"/>
        <v>0</v>
      </c>
      <c r="L688" s="40">
        <f t="shared" si="99"/>
        <v>0</v>
      </c>
      <c r="M688" s="40">
        <v>1</v>
      </c>
      <c r="N688" s="40">
        <v>1</v>
      </c>
      <c r="O688" s="40">
        <v>1</v>
      </c>
      <c r="P688" s="40">
        <v>1</v>
      </c>
      <c r="Q688" s="40">
        <v>0.97468354430379744</v>
      </c>
      <c r="R688" s="40">
        <v>0.88607594936708856</v>
      </c>
      <c r="S688" s="40">
        <v>0.72151898734177211</v>
      </c>
      <c r="T688" s="40">
        <v>0.569620253164557</v>
      </c>
      <c r="U688" s="40">
        <v>79</v>
      </c>
    </row>
    <row r="689" spans="1:21">
      <c r="A689" s="40">
        <v>6</v>
      </c>
      <c r="B689" s="40">
        <v>10</v>
      </c>
      <c r="C689" s="40">
        <v>8</v>
      </c>
      <c r="D689" s="40">
        <f t="shared" si="91"/>
        <v>0</v>
      </c>
      <c r="E689" s="40">
        <f t="shared" si="92"/>
        <v>0</v>
      </c>
      <c r="F689" s="40">
        <f t="shared" si="93"/>
        <v>0</v>
      </c>
      <c r="G689" s="40">
        <f t="shared" si="94"/>
        <v>0</v>
      </c>
      <c r="H689" s="40">
        <f t="shared" si="95"/>
        <v>0</v>
      </c>
      <c r="I689" s="40">
        <f t="shared" si="96"/>
        <v>0</v>
      </c>
      <c r="J689" s="40">
        <f t="shared" si="97"/>
        <v>0</v>
      </c>
      <c r="K689" s="40">
        <f t="shared" si="98"/>
        <v>0</v>
      </c>
      <c r="L689" s="40">
        <f t="shared" si="99"/>
        <v>0</v>
      </c>
      <c r="M689" s="40">
        <v>1</v>
      </c>
      <c r="N689" s="40">
        <v>1</v>
      </c>
      <c r="O689" s="40">
        <v>1</v>
      </c>
      <c r="P689" s="40">
        <v>1</v>
      </c>
      <c r="Q689" s="40">
        <v>0.97727272727272729</v>
      </c>
      <c r="R689" s="40">
        <v>0.88636363636363635</v>
      </c>
      <c r="S689" s="40">
        <v>0.75</v>
      </c>
      <c r="T689" s="40">
        <v>0.59090909090909094</v>
      </c>
      <c r="U689" s="40">
        <v>44</v>
      </c>
    </row>
    <row r="690" spans="1:21">
      <c r="A690" s="40">
        <v>6</v>
      </c>
      <c r="B690" s="40">
        <v>10</v>
      </c>
      <c r="C690" s="40">
        <v>9</v>
      </c>
      <c r="D690" s="40">
        <f t="shared" si="91"/>
        <v>0</v>
      </c>
      <c r="E690" s="40">
        <f t="shared" si="92"/>
        <v>0</v>
      </c>
      <c r="F690" s="40">
        <f t="shared" si="93"/>
        <v>0</v>
      </c>
      <c r="G690" s="40">
        <f t="shared" si="94"/>
        <v>0</v>
      </c>
      <c r="H690" s="40">
        <f t="shared" si="95"/>
        <v>0</v>
      </c>
      <c r="I690" s="40">
        <f t="shared" si="96"/>
        <v>0</v>
      </c>
      <c r="J690" s="40">
        <f t="shared" si="97"/>
        <v>0</v>
      </c>
      <c r="K690" s="40">
        <f t="shared" si="98"/>
        <v>0</v>
      </c>
      <c r="L690" s="40">
        <f t="shared" si="99"/>
        <v>0</v>
      </c>
      <c r="M690" s="40">
        <v>1</v>
      </c>
      <c r="N690" s="40">
        <v>1</v>
      </c>
      <c r="O690" s="40">
        <v>1</v>
      </c>
      <c r="P690" s="40">
        <v>1</v>
      </c>
      <c r="Q690" s="40">
        <v>0.96969696969696972</v>
      </c>
      <c r="R690" s="40">
        <v>0.90909090909090906</v>
      </c>
      <c r="S690" s="40">
        <v>0.69696969696969702</v>
      </c>
      <c r="T690" s="40">
        <v>0.69696969696969702</v>
      </c>
      <c r="U690" s="40">
        <v>33</v>
      </c>
    </row>
    <row r="691" spans="1:21">
      <c r="A691" s="40">
        <v>6</v>
      </c>
      <c r="B691" s="40">
        <v>10</v>
      </c>
      <c r="C691" s="40">
        <v>10</v>
      </c>
      <c r="D691" s="40">
        <f t="shared" si="91"/>
        <v>0</v>
      </c>
      <c r="E691" s="40">
        <f t="shared" si="92"/>
        <v>0</v>
      </c>
      <c r="F691" s="40">
        <f t="shared" si="93"/>
        <v>0</v>
      </c>
      <c r="G691" s="40">
        <f t="shared" si="94"/>
        <v>0</v>
      </c>
      <c r="H691" s="40">
        <f t="shared" si="95"/>
        <v>0</v>
      </c>
      <c r="I691" s="40">
        <f t="shared" si="96"/>
        <v>0</v>
      </c>
      <c r="J691" s="40">
        <f t="shared" si="97"/>
        <v>0</v>
      </c>
      <c r="K691" s="40">
        <f t="shared" si="98"/>
        <v>0</v>
      </c>
      <c r="L691" s="40">
        <f t="shared" si="99"/>
        <v>0</v>
      </c>
      <c r="M691" s="40">
        <v>1</v>
      </c>
      <c r="N691" s="40">
        <v>1</v>
      </c>
      <c r="O691" s="40">
        <v>1</v>
      </c>
      <c r="P691" s="40">
        <v>1</v>
      </c>
      <c r="Q691" s="40">
        <v>1</v>
      </c>
      <c r="R691" s="40">
        <v>1</v>
      </c>
      <c r="S691" s="40">
        <v>0.73333333333333328</v>
      </c>
      <c r="T691" s="40">
        <v>0.6</v>
      </c>
      <c r="U691" s="40">
        <v>15</v>
      </c>
    </row>
    <row r="692" spans="1:21">
      <c r="A692" s="40">
        <v>6</v>
      </c>
      <c r="B692" s="40">
        <v>10</v>
      </c>
      <c r="C692" s="40">
        <v>11</v>
      </c>
      <c r="D692" s="40">
        <f t="shared" si="91"/>
        <v>0</v>
      </c>
      <c r="E692" s="40">
        <f t="shared" si="92"/>
        <v>0</v>
      </c>
      <c r="F692" s="40">
        <f t="shared" si="93"/>
        <v>0</v>
      </c>
      <c r="G692" s="40">
        <f t="shared" si="94"/>
        <v>0</v>
      </c>
      <c r="H692" s="40">
        <f t="shared" si="95"/>
        <v>0</v>
      </c>
      <c r="I692" s="40">
        <f t="shared" si="96"/>
        <v>0</v>
      </c>
      <c r="J692" s="40">
        <f t="shared" si="97"/>
        <v>0</v>
      </c>
      <c r="K692" s="40">
        <f t="shared" si="98"/>
        <v>0</v>
      </c>
      <c r="L692" s="40">
        <f t="shared" si="99"/>
        <v>0</v>
      </c>
      <c r="M692" s="40">
        <v>1</v>
      </c>
      <c r="N692" s="40">
        <v>1</v>
      </c>
      <c r="O692" s="40">
        <v>1</v>
      </c>
      <c r="P692" s="40">
        <v>1</v>
      </c>
      <c r="Q692" s="40">
        <v>1</v>
      </c>
      <c r="R692" s="40">
        <v>0.83333333333333337</v>
      </c>
      <c r="S692" s="40">
        <v>0.66666666666666663</v>
      </c>
      <c r="T692" s="40">
        <v>0.66666666666666663</v>
      </c>
      <c r="U692" s="40">
        <v>6</v>
      </c>
    </row>
    <row r="693" spans="1:21">
      <c r="A693" s="40">
        <v>6</v>
      </c>
      <c r="B693" s="40">
        <v>10</v>
      </c>
      <c r="C693" s="40">
        <v>12</v>
      </c>
      <c r="D693" s="40">
        <f t="shared" si="91"/>
        <v>0</v>
      </c>
      <c r="E693" s="40">
        <f t="shared" si="92"/>
        <v>0</v>
      </c>
      <c r="F693" s="40">
        <f t="shared" si="93"/>
        <v>0</v>
      </c>
      <c r="G693" s="40">
        <f t="shared" si="94"/>
        <v>0</v>
      </c>
      <c r="H693" s="40">
        <f t="shared" si="95"/>
        <v>0</v>
      </c>
      <c r="I693" s="40">
        <f t="shared" si="96"/>
        <v>0</v>
      </c>
      <c r="J693" s="40">
        <f t="shared" si="97"/>
        <v>0</v>
      </c>
      <c r="K693" s="40">
        <f t="shared" si="98"/>
        <v>0</v>
      </c>
      <c r="L693" s="40">
        <f t="shared" si="99"/>
        <v>0</v>
      </c>
      <c r="M693" s="40">
        <v>1</v>
      </c>
      <c r="N693" s="40">
        <v>1</v>
      </c>
      <c r="O693" s="40">
        <v>1</v>
      </c>
      <c r="P693" s="40">
        <v>1</v>
      </c>
      <c r="Q693" s="40">
        <v>1</v>
      </c>
      <c r="R693" s="40">
        <v>0.6</v>
      </c>
      <c r="S693" s="40">
        <v>0.6</v>
      </c>
      <c r="T693" s="40">
        <v>0.6</v>
      </c>
      <c r="U693" s="40">
        <v>5</v>
      </c>
    </row>
    <row r="694" spans="1:21">
      <c r="A694" s="40">
        <v>6</v>
      </c>
      <c r="B694" s="40">
        <v>11</v>
      </c>
      <c r="C694" s="40">
        <v>4</v>
      </c>
      <c r="D694" s="40">
        <f t="shared" si="91"/>
        <v>0</v>
      </c>
      <c r="E694" s="40">
        <f t="shared" si="92"/>
        <v>0</v>
      </c>
      <c r="F694" s="40">
        <f t="shared" si="93"/>
        <v>0</v>
      </c>
      <c r="G694" s="40">
        <f t="shared" si="94"/>
        <v>0</v>
      </c>
      <c r="H694" s="40">
        <f t="shared" si="95"/>
        <v>0</v>
      </c>
      <c r="I694" s="40">
        <f t="shared" si="96"/>
        <v>0</v>
      </c>
      <c r="J694" s="40">
        <f t="shared" si="97"/>
        <v>0</v>
      </c>
      <c r="K694" s="40">
        <f t="shared" si="98"/>
        <v>0</v>
      </c>
      <c r="L694" s="40">
        <f t="shared" si="99"/>
        <v>0</v>
      </c>
      <c r="M694" s="40">
        <v>1</v>
      </c>
      <c r="N694" s="40">
        <v>1</v>
      </c>
      <c r="O694" s="40">
        <v>1</v>
      </c>
      <c r="P694" s="40">
        <v>1</v>
      </c>
      <c r="Q694" s="40">
        <v>1</v>
      </c>
      <c r="R694" s="40">
        <v>1</v>
      </c>
      <c r="S694" s="40">
        <v>1</v>
      </c>
      <c r="T694" s="40">
        <v>1</v>
      </c>
      <c r="U694" s="40">
        <v>1</v>
      </c>
    </row>
    <row r="695" spans="1:21">
      <c r="A695" s="40">
        <v>6</v>
      </c>
      <c r="B695" s="40">
        <v>11</v>
      </c>
      <c r="C695" s="40">
        <v>5</v>
      </c>
      <c r="D695" s="40">
        <f t="shared" si="91"/>
        <v>0</v>
      </c>
      <c r="E695" s="40">
        <f t="shared" si="92"/>
        <v>0</v>
      </c>
      <c r="F695" s="40">
        <f t="shared" si="93"/>
        <v>0</v>
      </c>
      <c r="G695" s="40">
        <f t="shared" si="94"/>
        <v>0</v>
      </c>
      <c r="H695" s="40">
        <f t="shared" si="95"/>
        <v>0</v>
      </c>
      <c r="I695" s="40">
        <f t="shared" si="96"/>
        <v>0</v>
      </c>
      <c r="J695" s="40">
        <f t="shared" si="97"/>
        <v>0</v>
      </c>
      <c r="K695" s="40">
        <f t="shared" si="98"/>
        <v>0</v>
      </c>
      <c r="L695" s="40">
        <f t="shared" si="99"/>
        <v>0</v>
      </c>
      <c r="M695" s="40">
        <v>1</v>
      </c>
      <c r="N695" s="40">
        <v>1</v>
      </c>
      <c r="O695" s="40">
        <v>1</v>
      </c>
      <c r="P695" s="40">
        <v>1</v>
      </c>
      <c r="Q695" s="40">
        <v>1</v>
      </c>
      <c r="R695" s="40">
        <v>1</v>
      </c>
      <c r="S695" s="40">
        <v>0.82352941176470584</v>
      </c>
      <c r="T695" s="40">
        <v>0.58823529411764708</v>
      </c>
      <c r="U695" s="40">
        <v>17</v>
      </c>
    </row>
    <row r="696" spans="1:21">
      <c r="A696" s="40">
        <v>6</v>
      </c>
      <c r="B696" s="40">
        <v>11</v>
      </c>
      <c r="C696" s="40">
        <v>6</v>
      </c>
      <c r="D696" s="40">
        <f t="shared" si="91"/>
        <v>0</v>
      </c>
      <c r="E696" s="40">
        <f t="shared" si="92"/>
        <v>0</v>
      </c>
      <c r="F696" s="40">
        <f t="shared" si="93"/>
        <v>0</v>
      </c>
      <c r="G696" s="40">
        <f t="shared" si="94"/>
        <v>0</v>
      </c>
      <c r="H696" s="40">
        <f t="shared" si="95"/>
        <v>0</v>
      </c>
      <c r="I696" s="40">
        <f t="shared" si="96"/>
        <v>0</v>
      </c>
      <c r="J696" s="40">
        <f t="shared" si="97"/>
        <v>0</v>
      </c>
      <c r="K696" s="40">
        <f t="shared" si="98"/>
        <v>0</v>
      </c>
      <c r="L696" s="40">
        <f t="shared" si="99"/>
        <v>0</v>
      </c>
      <c r="M696" s="40">
        <v>1</v>
      </c>
      <c r="N696" s="40">
        <v>1</v>
      </c>
      <c r="O696" s="40">
        <v>1</v>
      </c>
      <c r="P696" s="40">
        <v>1</v>
      </c>
      <c r="Q696" s="40">
        <v>1</v>
      </c>
      <c r="R696" s="40">
        <v>0.92</v>
      </c>
      <c r="S696" s="40">
        <v>0.76</v>
      </c>
      <c r="T696" s="40">
        <v>0.68</v>
      </c>
      <c r="U696" s="40">
        <v>25</v>
      </c>
    </row>
    <row r="697" spans="1:21">
      <c r="A697" s="40">
        <v>6</v>
      </c>
      <c r="B697" s="40">
        <v>11</v>
      </c>
      <c r="C697" s="40">
        <v>7</v>
      </c>
      <c r="D697" s="40">
        <f t="shared" si="91"/>
        <v>0</v>
      </c>
      <c r="E697" s="40">
        <f t="shared" si="92"/>
        <v>0</v>
      </c>
      <c r="F697" s="40">
        <f t="shared" si="93"/>
        <v>0</v>
      </c>
      <c r="G697" s="40">
        <f t="shared" si="94"/>
        <v>0</v>
      </c>
      <c r="H697" s="40">
        <f t="shared" si="95"/>
        <v>0</v>
      </c>
      <c r="I697" s="40">
        <f t="shared" si="96"/>
        <v>0</v>
      </c>
      <c r="J697" s="40">
        <f t="shared" si="97"/>
        <v>0</v>
      </c>
      <c r="K697" s="40">
        <f t="shared" si="98"/>
        <v>0</v>
      </c>
      <c r="L697" s="40">
        <f t="shared" si="99"/>
        <v>0</v>
      </c>
      <c r="M697" s="40">
        <v>1</v>
      </c>
      <c r="N697" s="40">
        <v>1</v>
      </c>
      <c r="O697" s="40">
        <v>1</v>
      </c>
      <c r="P697" s="40">
        <v>1</v>
      </c>
      <c r="Q697" s="40">
        <v>1</v>
      </c>
      <c r="R697" s="40">
        <v>0.93650793650793651</v>
      </c>
      <c r="S697" s="40">
        <v>0.84126984126984128</v>
      </c>
      <c r="T697" s="40">
        <v>0.7142857142857143</v>
      </c>
      <c r="U697" s="40">
        <v>63</v>
      </c>
    </row>
    <row r="698" spans="1:21">
      <c r="A698" s="40">
        <v>6</v>
      </c>
      <c r="B698" s="40">
        <v>11</v>
      </c>
      <c r="C698" s="40">
        <v>8</v>
      </c>
      <c r="D698" s="40">
        <f t="shared" si="91"/>
        <v>0</v>
      </c>
      <c r="E698" s="40">
        <f t="shared" si="92"/>
        <v>0</v>
      </c>
      <c r="F698" s="40">
        <f t="shared" si="93"/>
        <v>0</v>
      </c>
      <c r="G698" s="40">
        <f t="shared" si="94"/>
        <v>0</v>
      </c>
      <c r="H698" s="40">
        <f t="shared" si="95"/>
        <v>0</v>
      </c>
      <c r="I698" s="40">
        <f t="shared" si="96"/>
        <v>0</v>
      </c>
      <c r="J698" s="40">
        <f t="shared" si="97"/>
        <v>0</v>
      </c>
      <c r="K698" s="40">
        <f t="shared" si="98"/>
        <v>0</v>
      </c>
      <c r="L698" s="40">
        <f t="shared" si="99"/>
        <v>0</v>
      </c>
      <c r="M698" s="40">
        <v>1</v>
      </c>
      <c r="N698" s="40">
        <v>1</v>
      </c>
      <c r="O698" s="40">
        <v>1</v>
      </c>
      <c r="P698" s="40">
        <v>1</v>
      </c>
      <c r="Q698" s="40">
        <v>1</v>
      </c>
      <c r="R698" s="40">
        <v>1</v>
      </c>
      <c r="S698" s="40">
        <v>0.87804878048780488</v>
      </c>
      <c r="T698" s="40">
        <v>0.75609756097560976</v>
      </c>
      <c r="U698" s="40">
        <v>41</v>
      </c>
    </row>
    <row r="699" spans="1:21">
      <c r="A699" s="40">
        <v>6</v>
      </c>
      <c r="B699" s="40">
        <v>11</v>
      </c>
      <c r="C699" s="40">
        <v>9</v>
      </c>
      <c r="D699" s="40">
        <f t="shared" si="91"/>
        <v>0</v>
      </c>
      <c r="E699" s="40">
        <f t="shared" si="92"/>
        <v>0</v>
      </c>
      <c r="F699" s="40">
        <f t="shared" si="93"/>
        <v>0</v>
      </c>
      <c r="G699" s="40">
        <f t="shared" si="94"/>
        <v>0</v>
      </c>
      <c r="H699" s="40">
        <f t="shared" si="95"/>
        <v>0</v>
      </c>
      <c r="I699" s="40">
        <f t="shared" si="96"/>
        <v>0</v>
      </c>
      <c r="J699" s="40">
        <f t="shared" si="97"/>
        <v>0</v>
      </c>
      <c r="K699" s="40">
        <f t="shared" si="98"/>
        <v>0</v>
      </c>
      <c r="L699" s="40">
        <f t="shared" si="99"/>
        <v>0</v>
      </c>
      <c r="M699" s="40">
        <v>1</v>
      </c>
      <c r="N699" s="40">
        <v>1</v>
      </c>
      <c r="O699" s="40">
        <v>1</v>
      </c>
      <c r="P699" s="40">
        <v>1</v>
      </c>
      <c r="Q699" s="40">
        <v>1</v>
      </c>
      <c r="R699" s="40">
        <v>1</v>
      </c>
      <c r="S699" s="40">
        <v>0.88</v>
      </c>
      <c r="T699" s="40">
        <v>0.76</v>
      </c>
      <c r="U699" s="40">
        <v>25</v>
      </c>
    </row>
    <row r="700" spans="1:21">
      <c r="A700" s="40">
        <v>6</v>
      </c>
      <c r="B700" s="40">
        <v>11</v>
      </c>
      <c r="C700" s="40">
        <v>10</v>
      </c>
      <c r="D700" s="40">
        <f t="shared" si="91"/>
        <v>0</v>
      </c>
      <c r="E700" s="40">
        <f t="shared" si="92"/>
        <v>0</v>
      </c>
      <c r="F700" s="40">
        <f t="shared" si="93"/>
        <v>0</v>
      </c>
      <c r="G700" s="40">
        <f t="shared" si="94"/>
        <v>0</v>
      </c>
      <c r="H700" s="40">
        <f t="shared" si="95"/>
        <v>0</v>
      </c>
      <c r="I700" s="40">
        <f t="shared" si="96"/>
        <v>0</v>
      </c>
      <c r="J700" s="40">
        <f t="shared" si="97"/>
        <v>0</v>
      </c>
      <c r="K700" s="40">
        <f t="shared" si="98"/>
        <v>0</v>
      </c>
      <c r="L700" s="40">
        <f t="shared" si="99"/>
        <v>0</v>
      </c>
      <c r="M700" s="40">
        <v>1</v>
      </c>
      <c r="N700" s="40">
        <v>1</v>
      </c>
      <c r="O700" s="40">
        <v>1</v>
      </c>
      <c r="P700" s="40">
        <v>1</v>
      </c>
      <c r="Q700" s="40">
        <v>1</v>
      </c>
      <c r="R700" s="40">
        <v>1</v>
      </c>
      <c r="S700" s="40">
        <v>0.875</v>
      </c>
      <c r="T700" s="40">
        <v>0.75</v>
      </c>
      <c r="U700" s="40">
        <v>8</v>
      </c>
    </row>
    <row r="701" spans="1:21">
      <c r="A701" s="40">
        <v>6</v>
      </c>
      <c r="B701" s="40">
        <v>11</v>
      </c>
      <c r="C701" s="40">
        <v>11</v>
      </c>
      <c r="D701" s="40">
        <f t="shared" si="91"/>
        <v>0</v>
      </c>
      <c r="E701" s="40">
        <f t="shared" si="92"/>
        <v>0</v>
      </c>
      <c r="F701" s="40">
        <f t="shared" si="93"/>
        <v>0</v>
      </c>
      <c r="G701" s="40">
        <f t="shared" si="94"/>
        <v>0</v>
      </c>
      <c r="H701" s="40">
        <f t="shared" si="95"/>
        <v>0</v>
      </c>
      <c r="I701" s="40">
        <f t="shared" si="96"/>
        <v>0</v>
      </c>
      <c r="J701" s="40">
        <f t="shared" si="97"/>
        <v>0</v>
      </c>
      <c r="K701" s="40">
        <f t="shared" si="98"/>
        <v>0</v>
      </c>
      <c r="L701" s="40">
        <f t="shared" si="99"/>
        <v>0</v>
      </c>
      <c r="M701" s="40">
        <v>1</v>
      </c>
      <c r="N701" s="40">
        <v>1</v>
      </c>
      <c r="O701" s="40">
        <v>1</v>
      </c>
      <c r="P701" s="40">
        <v>1</v>
      </c>
      <c r="Q701" s="40">
        <v>1</v>
      </c>
      <c r="R701" s="40">
        <v>0.875</v>
      </c>
      <c r="S701" s="40">
        <v>0.75</v>
      </c>
      <c r="T701" s="40">
        <v>0.75</v>
      </c>
      <c r="U701" s="40">
        <v>8</v>
      </c>
    </row>
    <row r="702" spans="1:21">
      <c r="A702" s="40">
        <v>6</v>
      </c>
      <c r="B702" s="40">
        <v>11</v>
      </c>
      <c r="C702" s="40">
        <v>12</v>
      </c>
      <c r="D702" s="40">
        <f t="shared" si="91"/>
        <v>0</v>
      </c>
      <c r="E702" s="40">
        <f t="shared" si="92"/>
        <v>0</v>
      </c>
      <c r="F702" s="40">
        <f t="shared" si="93"/>
        <v>0</v>
      </c>
      <c r="G702" s="40">
        <f t="shared" si="94"/>
        <v>0</v>
      </c>
      <c r="H702" s="40">
        <f t="shared" si="95"/>
        <v>0</v>
      </c>
      <c r="I702" s="40">
        <f t="shared" si="96"/>
        <v>0</v>
      </c>
      <c r="J702" s="40">
        <f t="shared" si="97"/>
        <v>0</v>
      </c>
      <c r="K702" s="40">
        <f t="shared" si="98"/>
        <v>0</v>
      </c>
      <c r="L702" s="40">
        <f t="shared" si="99"/>
        <v>0</v>
      </c>
      <c r="M702" s="40">
        <v>1</v>
      </c>
      <c r="N702" s="40">
        <v>1</v>
      </c>
      <c r="O702" s="40">
        <v>1</v>
      </c>
      <c r="P702" s="40">
        <v>1</v>
      </c>
      <c r="Q702" s="40">
        <v>1</v>
      </c>
      <c r="R702" s="40">
        <v>1</v>
      </c>
      <c r="S702" s="40">
        <v>1</v>
      </c>
      <c r="T702" s="40">
        <v>1</v>
      </c>
      <c r="U702" s="40">
        <v>7</v>
      </c>
    </row>
    <row r="703" spans="1:21">
      <c r="A703" s="40">
        <v>6</v>
      </c>
      <c r="B703" s="40">
        <v>12</v>
      </c>
      <c r="C703" s="40">
        <v>5</v>
      </c>
      <c r="D703" s="40">
        <f t="shared" si="91"/>
        <v>0</v>
      </c>
      <c r="E703" s="40">
        <f t="shared" si="92"/>
        <v>0</v>
      </c>
      <c r="F703" s="40">
        <f t="shared" si="93"/>
        <v>0</v>
      </c>
      <c r="G703" s="40">
        <f t="shared" si="94"/>
        <v>0</v>
      </c>
      <c r="H703" s="40">
        <f t="shared" si="95"/>
        <v>0</v>
      </c>
      <c r="I703" s="40">
        <f t="shared" si="96"/>
        <v>0</v>
      </c>
      <c r="J703" s="40">
        <f t="shared" si="97"/>
        <v>0</v>
      </c>
      <c r="K703" s="40">
        <f t="shared" si="98"/>
        <v>0</v>
      </c>
      <c r="L703" s="40">
        <f t="shared" si="99"/>
        <v>0</v>
      </c>
      <c r="M703" s="40">
        <v>1</v>
      </c>
      <c r="N703" s="40">
        <v>1</v>
      </c>
      <c r="O703" s="40">
        <v>1</v>
      </c>
      <c r="P703" s="40">
        <v>1</v>
      </c>
      <c r="Q703" s="40">
        <v>1</v>
      </c>
      <c r="R703" s="40">
        <v>1</v>
      </c>
      <c r="S703" s="40">
        <v>1</v>
      </c>
      <c r="T703" s="40">
        <v>0.4</v>
      </c>
      <c r="U703" s="40">
        <v>5</v>
      </c>
    </row>
    <row r="704" spans="1:21">
      <c r="A704" s="40">
        <v>6</v>
      </c>
      <c r="B704" s="40">
        <v>12</v>
      </c>
      <c r="C704" s="40">
        <v>6</v>
      </c>
      <c r="D704" s="40">
        <f t="shared" si="91"/>
        <v>0</v>
      </c>
      <c r="E704" s="40">
        <f t="shared" si="92"/>
        <v>0</v>
      </c>
      <c r="F704" s="40">
        <f t="shared" si="93"/>
        <v>0</v>
      </c>
      <c r="G704" s="40">
        <f t="shared" si="94"/>
        <v>0</v>
      </c>
      <c r="H704" s="40">
        <f t="shared" si="95"/>
        <v>0</v>
      </c>
      <c r="I704" s="40">
        <f t="shared" si="96"/>
        <v>0</v>
      </c>
      <c r="J704" s="40">
        <f t="shared" si="97"/>
        <v>0</v>
      </c>
      <c r="K704" s="40">
        <f t="shared" si="98"/>
        <v>0</v>
      </c>
      <c r="L704" s="40">
        <f t="shared" si="99"/>
        <v>0</v>
      </c>
      <c r="M704" s="40">
        <v>1</v>
      </c>
      <c r="N704" s="40">
        <v>1</v>
      </c>
      <c r="O704" s="40">
        <v>1</v>
      </c>
      <c r="P704" s="40">
        <v>1</v>
      </c>
      <c r="Q704" s="40">
        <v>1</v>
      </c>
      <c r="R704" s="40">
        <v>1</v>
      </c>
      <c r="S704" s="40">
        <v>1</v>
      </c>
      <c r="T704" s="40">
        <v>0.83333333333333337</v>
      </c>
      <c r="U704" s="40">
        <v>18</v>
      </c>
    </row>
    <row r="705" spans="1:21">
      <c r="A705" s="40">
        <v>6</v>
      </c>
      <c r="B705" s="40">
        <v>12</v>
      </c>
      <c r="C705" s="40">
        <v>7</v>
      </c>
      <c r="D705" s="40">
        <f t="shared" si="91"/>
        <v>0</v>
      </c>
      <c r="E705" s="40">
        <f t="shared" si="92"/>
        <v>0</v>
      </c>
      <c r="F705" s="40">
        <f t="shared" si="93"/>
        <v>0</v>
      </c>
      <c r="G705" s="40">
        <f t="shared" si="94"/>
        <v>0</v>
      </c>
      <c r="H705" s="40">
        <f t="shared" si="95"/>
        <v>0</v>
      </c>
      <c r="I705" s="40">
        <f t="shared" si="96"/>
        <v>0</v>
      </c>
      <c r="J705" s="40">
        <f t="shared" si="97"/>
        <v>0</v>
      </c>
      <c r="K705" s="40">
        <f t="shared" si="98"/>
        <v>0</v>
      </c>
      <c r="L705" s="40">
        <f t="shared" si="99"/>
        <v>0</v>
      </c>
      <c r="M705" s="40">
        <v>1</v>
      </c>
      <c r="N705" s="40">
        <v>1</v>
      </c>
      <c r="O705" s="40">
        <v>1</v>
      </c>
      <c r="P705" s="40">
        <v>1</v>
      </c>
      <c r="Q705" s="40">
        <v>1</v>
      </c>
      <c r="R705" s="40">
        <v>1</v>
      </c>
      <c r="S705" s="40">
        <v>0.78787878787878785</v>
      </c>
      <c r="T705" s="40">
        <v>0.69696969696969702</v>
      </c>
      <c r="U705" s="40">
        <v>33</v>
      </c>
    </row>
    <row r="706" spans="1:21">
      <c r="A706" s="40">
        <v>6</v>
      </c>
      <c r="B706" s="40">
        <v>12</v>
      </c>
      <c r="C706" s="40">
        <v>8</v>
      </c>
      <c r="D706" s="40">
        <f t="shared" si="91"/>
        <v>0</v>
      </c>
      <c r="E706" s="40">
        <f t="shared" si="92"/>
        <v>0</v>
      </c>
      <c r="F706" s="40">
        <f t="shared" si="93"/>
        <v>0</v>
      </c>
      <c r="G706" s="40">
        <f t="shared" si="94"/>
        <v>0</v>
      </c>
      <c r="H706" s="40">
        <f t="shared" si="95"/>
        <v>0</v>
      </c>
      <c r="I706" s="40">
        <f t="shared" si="96"/>
        <v>0</v>
      </c>
      <c r="J706" s="40">
        <f t="shared" si="97"/>
        <v>0</v>
      </c>
      <c r="K706" s="40">
        <f t="shared" si="98"/>
        <v>0</v>
      </c>
      <c r="L706" s="40">
        <f t="shared" si="99"/>
        <v>0</v>
      </c>
      <c r="M706" s="40">
        <v>1</v>
      </c>
      <c r="N706" s="40">
        <v>1</v>
      </c>
      <c r="O706" s="40">
        <v>1</v>
      </c>
      <c r="P706" s="40">
        <v>1</v>
      </c>
      <c r="Q706" s="40">
        <v>1</v>
      </c>
      <c r="R706" s="40">
        <v>1</v>
      </c>
      <c r="S706" s="40">
        <v>0.92105263157894735</v>
      </c>
      <c r="T706" s="40">
        <v>0.86842105263157898</v>
      </c>
      <c r="U706" s="40">
        <v>38</v>
      </c>
    </row>
    <row r="707" spans="1:21">
      <c r="A707" s="40">
        <v>6</v>
      </c>
      <c r="B707" s="40">
        <v>12</v>
      </c>
      <c r="C707" s="40">
        <v>9</v>
      </c>
      <c r="D707" s="40">
        <f t="shared" ref="D707:D770" si="100">IF(AND($A707=$X$2,$B707=$X$33,$C707=$X$18),M707,0)</f>
        <v>0</v>
      </c>
      <c r="E707" s="40">
        <f t="shared" ref="E707:E770" si="101">IF(AND($A707=$X$2,$B707=$X$33,$C707=$X$18),N707,0)</f>
        <v>0</v>
      </c>
      <c r="F707" s="40">
        <f t="shared" ref="F707:F770" si="102">IF(AND($A707=$X$2,$B707=$X$33,$C707=$X$18),O707,0)</f>
        <v>0</v>
      </c>
      <c r="G707" s="40">
        <f t="shared" ref="G707:G770" si="103">IF(AND($A707=$X$2,$B707=$X$33,$C707=$X$18),P707,0)</f>
        <v>0</v>
      </c>
      <c r="H707" s="40">
        <f t="shared" ref="H707:H770" si="104">IF(AND($A707=$X$2,$B707=$X$33,$C707=$X$18),Q707,0)</f>
        <v>0</v>
      </c>
      <c r="I707" s="40">
        <f t="shared" ref="I707:I770" si="105">IF(AND($A707=$X$2,$B707=$X$33,$C707=$X$18),R707,0)</f>
        <v>0</v>
      </c>
      <c r="J707" s="40">
        <f t="shared" ref="J707:J770" si="106">IF(AND($A707=$X$2,$B707=$X$33,$C707=$X$18),S707,0)</f>
        <v>0</v>
      </c>
      <c r="K707" s="40">
        <f t="shared" ref="K707:K770" si="107">IF(AND($A707=$X$2,$B707=$X$33,$C707=$X$18),T707,0)</f>
        <v>0</v>
      </c>
      <c r="L707" s="40">
        <f t="shared" ref="L707:L770" si="108">IF(AND($A707=$X$2,$B707=$X$33,$C707=$X$18),U707,0)</f>
        <v>0</v>
      </c>
      <c r="M707" s="40">
        <v>1</v>
      </c>
      <c r="N707" s="40">
        <v>1</v>
      </c>
      <c r="O707" s="40">
        <v>1</v>
      </c>
      <c r="P707" s="40">
        <v>1</v>
      </c>
      <c r="Q707" s="40">
        <v>1</v>
      </c>
      <c r="R707" s="40">
        <v>1</v>
      </c>
      <c r="S707" s="40">
        <v>0.9375</v>
      </c>
      <c r="T707" s="40">
        <v>0.8125</v>
      </c>
      <c r="U707" s="40">
        <v>16</v>
      </c>
    </row>
    <row r="708" spans="1:21">
      <c r="A708" s="40">
        <v>6</v>
      </c>
      <c r="B708" s="40">
        <v>12</v>
      </c>
      <c r="C708" s="40">
        <v>10</v>
      </c>
      <c r="D708" s="40">
        <f t="shared" si="100"/>
        <v>0</v>
      </c>
      <c r="E708" s="40">
        <f t="shared" si="101"/>
        <v>0</v>
      </c>
      <c r="F708" s="40">
        <f t="shared" si="102"/>
        <v>0</v>
      </c>
      <c r="G708" s="40">
        <f t="shared" si="103"/>
        <v>0</v>
      </c>
      <c r="H708" s="40">
        <f t="shared" si="104"/>
        <v>0</v>
      </c>
      <c r="I708" s="40">
        <f t="shared" si="105"/>
        <v>0</v>
      </c>
      <c r="J708" s="40">
        <f t="shared" si="106"/>
        <v>0</v>
      </c>
      <c r="K708" s="40">
        <f t="shared" si="107"/>
        <v>0</v>
      </c>
      <c r="L708" s="40">
        <f t="shared" si="108"/>
        <v>0</v>
      </c>
      <c r="M708" s="40">
        <v>1</v>
      </c>
      <c r="N708" s="40">
        <v>1</v>
      </c>
      <c r="O708" s="40">
        <v>1</v>
      </c>
      <c r="P708" s="40">
        <v>1</v>
      </c>
      <c r="Q708" s="40">
        <v>1</v>
      </c>
      <c r="R708" s="40">
        <v>1</v>
      </c>
      <c r="S708" s="40">
        <v>1</v>
      </c>
      <c r="T708" s="40">
        <v>0.7</v>
      </c>
      <c r="U708" s="40">
        <v>10</v>
      </c>
    </row>
    <row r="709" spans="1:21">
      <c r="A709" s="40">
        <v>6</v>
      </c>
      <c r="B709" s="40">
        <v>12</v>
      </c>
      <c r="C709" s="40">
        <v>11</v>
      </c>
      <c r="D709" s="40">
        <f t="shared" si="100"/>
        <v>0</v>
      </c>
      <c r="E709" s="40">
        <f t="shared" si="101"/>
        <v>0</v>
      </c>
      <c r="F709" s="40">
        <f t="shared" si="102"/>
        <v>0</v>
      </c>
      <c r="G709" s="40">
        <f t="shared" si="103"/>
        <v>0</v>
      </c>
      <c r="H709" s="40">
        <f t="shared" si="104"/>
        <v>0</v>
      </c>
      <c r="I709" s="40">
        <f t="shared" si="105"/>
        <v>0</v>
      </c>
      <c r="J709" s="40">
        <f t="shared" si="106"/>
        <v>0</v>
      </c>
      <c r="K709" s="40">
        <f t="shared" si="107"/>
        <v>0</v>
      </c>
      <c r="L709" s="40">
        <f t="shared" si="108"/>
        <v>0</v>
      </c>
      <c r="M709" s="40">
        <v>1</v>
      </c>
      <c r="N709" s="40">
        <v>1</v>
      </c>
      <c r="O709" s="40">
        <v>1</v>
      </c>
      <c r="P709" s="40">
        <v>1</v>
      </c>
      <c r="Q709" s="40">
        <v>1</v>
      </c>
      <c r="R709" s="40">
        <v>1</v>
      </c>
      <c r="S709" s="40">
        <v>1</v>
      </c>
      <c r="T709" s="40">
        <v>0.66666666666666663</v>
      </c>
      <c r="U709" s="40">
        <v>3</v>
      </c>
    </row>
    <row r="710" spans="1:21">
      <c r="A710" s="40">
        <v>6</v>
      </c>
      <c r="B710" s="40">
        <v>12</v>
      </c>
      <c r="C710" s="40">
        <v>12</v>
      </c>
      <c r="D710" s="40">
        <f t="shared" si="100"/>
        <v>0</v>
      </c>
      <c r="E710" s="40">
        <f t="shared" si="101"/>
        <v>0</v>
      </c>
      <c r="F710" s="40">
        <f t="shared" si="102"/>
        <v>0</v>
      </c>
      <c r="G710" s="40">
        <f t="shared" si="103"/>
        <v>0</v>
      </c>
      <c r="H710" s="40">
        <f t="shared" si="104"/>
        <v>0</v>
      </c>
      <c r="I710" s="40">
        <f t="shared" si="105"/>
        <v>0</v>
      </c>
      <c r="J710" s="40">
        <f t="shared" si="106"/>
        <v>0</v>
      </c>
      <c r="K710" s="40">
        <f t="shared" si="107"/>
        <v>0</v>
      </c>
      <c r="L710" s="40">
        <f t="shared" si="108"/>
        <v>0</v>
      </c>
      <c r="M710" s="40">
        <v>1</v>
      </c>
      <c r="N710" s="40">
        <v>1</v>
      </c>
      <c r="O710" s="40">
        <v>1</v>
      </c>
      <c r="P710" s="40">
        <v>1</v>
      </c>
      <c r="Q710" s="40">
        <v>1</v>
      </c>
      <c r="R710" s="40">
        <v>0.9</v>
      </c>
      <c r="S710" s="40">
        <v>0.8</v>
      </c>
      <c r="T710" s="40">
        <v>0.8</v>
      </c>
      <c r="U710" s="40">
        <v>10</v>
      </c>
    </row>
    <row r="711" spans="1:21">
      <c r="A711" s="40">
        <v>6</v>
      </c>
      <c r="B711" s="40">
        <v>13</v>
      </c>
      <c r="C711" s="40">
        <v>4</v>
      </c>
      <c r="D711" s="40">
        <f t="shared" si="100"/>
        <v>0</v>
      </c>
      <c r="E711" s="40">
        <f t="shared" si="101"/>
        <v>0</v>
      </c>
      <c r="F711" s="40">
        <f t="shared" si="102"/>
        <v>0</v>
      </c>
      <c r="G711" s="40">
        <f t="shared" si="103"/>
        <v>0</v>
      </c>
      <c r="H711" s="40">
        <f t="shared" si="104"/>
        <v>0</v>
      </c>
      <c r="I711" s="40">
        <f t="shared" si="105"/>
        <v>0</v>
      </c>
      <c r="J711" s="40">
        <f t="shared" si="106"/>
        <v>0</v>
      </c>
      <c r="K711" s="40">
        <f t="shared" si="107"/>
        <v>0</v>
      </c>
      <c r="L711" s="40">
        <f t="shared" si="108"/>
        <v>0</v>
      </c>
      <c r="M711" s="40">
        <v>1</v>
      </c>
      <c r="N711" s="40">
        <v>1</v>
      </c>
      <c r="O711" s="40">
        <v>1</v>
      </c>
      <c r="P711" s="40">
        <v>1</v>
      </c>
      <c r="Q711" s="40">
        <v>1</v>
      </c>
      <c r="R711" s="40">
        <v>1</v>
      </c>
      <c r="S711" s="40">
        <v>0</v>
      </c>
      <c r="T711" s="40">
        <v>0</v>
      </c>
      <c r="U711" s="40">
        <v>1</v>
      </c>
    </row>
    <row r="712" spans="1:21">
      <c r="A712" s="40">
        <v>6</v>
      </c>
      <c r="B712" s="40">
        <v>13</v>
      </c>
      <c r="C712" s="40">
        <v>5</v>
      </c>
      <c r="D712" s="40">
        <f t="shared" si="100"/>
        <v>0</v>
      </c>
      <c r="E712" s="40">
        <f t="shared" si="101"/>
        <v>0</v>
      </c>
      <c r="F712" s="40">
        <f t="shared" si="102"/>
        <v>0</v>
      </c>
      <c r="G712" s="40">
        <f t="shared" si="103"/>
        <v>0</v>
      </c>
      <c r="H712" s="40">
        <f t="shared" si="104"/>
        <v>0</v>
      </c>
      <c r="I712" s="40">
        <f t="shared" si="105"/>
        <v>0</v>
      </c>
      <c r="J712" s="40">
        <f t="shared" si="106"/>
        <v>0</v>
      </c>
      <c r="K712" s="40">
        <f t="shared" si="107"/>
        <v>0</v>
      </c>
      <c r="L712" s="40">
        <f t="shared" si="108"/>
        <v>0</v>
      </c>
      <c r="M712" s="40">
        <v>1</v>
      </c>
      <c r="N712" s="40">
        <v>1</v>
      </c>
      <c r="O712" s="40">
        <v>1</v>
      </c>
      <c r="P712" s="40">
        <v>1</v>
      </c>
      <c r="Q712" s="40">
        <v>1</v>
      </c>
      <c r="R712" s="40">
        <v>0.5</v>
      </c>
      <c r="S712" s="40">
        <v>0</v>
      </c>
      <c r="T712" s="40">
        <v>0</v>
      </c>
      <c r="U712" s="40">
        <v>2</v>
      </c>
    </row>
    <row r="713" spans="1:21">
      <c r="A713" s="40">
        <v>6</v>
      </c>
      <c r="B713" s="40">
        <v>13</v>
      </c>
      <c r="C713" s="40">
        <v>6</v>
      </c>
      <c r="D713" s="40">
        <f t="shared" si="100"/>
        <v>0</v>
      </c>
      <c r="E713" s="40">
        <f t="shared" si="101"/>
        <v>0</v>
      </c>
      <c r="F713" s="40">
        <f t="shared" si="102"/>
        <v>0</v>
      </c>
      <c r="G713" s="40">
        <f t="shared" si="103"/>
        <v>0</v>
      </c>
      <c r="H713" s="40">
        <f t="shared" si="104"/>
        <v>0</v>
      </c>
      <c r="I713" s="40">
        <f t="shared" si="105"/>
        <v>0</v>
      </c>
      <c r="J713" s="40">
        <f t="shared" si="106"/>
        <v>0</v>
      </c>
      <c r="K713" s="40">
        <f t="shared" si="107"/>
        <v>0</v>
      </c>
      <c r="L713" s="40">
        <f t="shared" si="108"/>
        <v>0</v>
      </c>
      <c r="M713" s="40">
        <v>1</v>
      </c>
      <c r="N713" s="40">
        <v>1</v>
      </c>
      <c r="O713" s="40">
        <v>1</v>
      </c>
      <c r="P713" s="40">
        <v>1</v>
      </c>
      <c r="Q713" s="40">
        <v>1</v>
      </c>
      <c r="R713" s="40">
        <v>1</v>
      </c>
      <c r="S713" s="40">
        <v>1</v>
      </c>
      <c r="T713" s="40">
        <v>0.9285714285714286</v>
      </c>
      <c r="U713" s="40">
        <v>14</v>
      </c>
    </row>
    <row r="714" spans="1:21">
      <c r="A714" s="40">
        <v>6</v>
      </c>
      <c r="B714" s="40">
        <v>13</v>
      </c>
      <c r="C714" s="40">
        <v>7</v>
      </c>
      <c r="D714" s="40">
        <f t="shared" si="100"/>
        <v>0</v>
      </c>
      <c r="E714" s="40">
        <f t="shared" si="101"/>
        <v>0</v>
      </c>
      <c r="F714" s="40">
        <f t="shared" si="102"/>
        <v>0</v>
      </c>
      <c r="G714" s="40">
        <f t="shared" si="103"/>
        <v>0</v>
      </c>
      <c r="H714" s="40">
        <f t="shared" si="104"/>
        <v>0</v>
      </c>
      <c r="I714" s="40">
        <f t="shared" si="105"/>
        <v>0</v>
      </c>
      <c r="J714" s="40">
        <f t="shared" si="106"/>
        <v>0</v>
      </c>
      <c r="K714" s="40">
        <f t="shared" si="107"/>
        <v>0</v>
      </c>
      <c r="L714" s="40">
        <f t="shared" si="108"/>
        <v>0</v>
      </c>
      <c r="M714" s="40">
        <v>1</v>
      </c>
      <c r="N714" s="40">
        <v>1</v>
      </c>
      <c r="O714" s="40">
        <v>1</v>
      </c>
      <c r="P714" s="40">
        <v>1</v>
      </c>
      <c r="Q714" s="40">
        <v>1</v>
      </c>
      <c r="R714" s="40">
        <v>1</v>
      </c>
      <c r="S714" s="40">
        <v>1</v>
      </c>
      <c r="T714" s="40">
        <v>0.94736842105263153</v>
      </c>
      <c r="U714" s="40">
        <v>19</v>
      </c>
    </row>
    <row r="715" spans="1:21">
      <c r="A715" s="40">
        <v>6</v>
      </c>
      <c r="B715" s="40">
        <v>13</v>
      </c>
      <c r="C715" s="40">
        <v>8</v>
      </c>
      <c r="D715" s="40">
        <f t="shared" si="100"/>
        <v>0</v>
      </c>
      <c r="E715" s="40">
        <f t="shared" si="101"/>
        <v>0</v>
      </c>
      <c r="F715" s="40">
        <f t="shared" si="102"/>
        <v>0</v>
      </c>
      <c r="G715" s="40">
        <f t="shared" si="103"/>
        <v>0</v>
      </c>
      <c r="H715" s="40">
        <f t="shared" si="104"/>
        <v>0</v>
      </c>
      <c r="I715" s="40">
        <f t="shared" si="105"/>
        <v>0</v>
      </c>
      <c r="J715" s="40">
        <f t="shared" si="106"/>
        <v>0</v>
      </c>
      <c r="K715" s="40">
        <f t="shared" si="107"/>
        <v>0</v>
      </c>
      <c r="L715" s="40">
        <f t="shared" si="108"/>
        <v>0</v>
      </c>
      <c r="M715" s="40">
        <v>1</v>
      </c>
      <c r="N715" s="40">
        <v>1</v>
      </c>
      <c r="O715" s="40">
        <v>1</v>
      </c>
      <c r="P715" s="40">
        <v>1</v>
      </c>
      <c r="Q715" s="40">
        <v>1</v>
      </c>
      <c r="R715" s="40">
        <v>1</v>
      </c>
      <c r="S715" s="40">
        <v>0.96666666666666667</v>
      </c>
      <c r="T715" s="40">
        <v>0.8666666666666667</v>
      </c>
      <c r="U715" s="40">
        <v>30</v>
      </c>
    </row>
    <row r="716" spans="1:21">
      <c r="A716" s="40">
        <v>6</v>
      </c>
      <c r="B716" s="40">
        <v>13</v>
      </c>
      <c r="C716" s="40">
        <v>9</v>
      </c>
      <c r="D716" s="40">
        <f t="shared" si="100"/>
        <v>0</v>
      </c>
      <c r="E716" s="40">
        <f t="shared" si="101"/>
        <v>0</v>
      </c>
      <c r="F716" s="40">
        <f t="shared" si="102"/>
        <v>0</v>
      </c>
      <c r="G716" s="40">
        <f t="shared" si="103"/>
        <v>0</v>
      </c>
      <c r="H716" s="40">
        <f t="shared" si="104"/>
        <v>0</v>
      </c>
      <c r="I716" s="40">
        <f t="shared" si="105"/>
        <v>0</v>
      </c>
      <c r="J716" s="40">
        <f t="shared" si="106"/>
        <v>0</v>
      </c>
      <c r="K716" s="40">
        <f t="shared" si="107"/>
        <v>0</v>
      </c>
      <c r="L716" s="40">
        <f t="shared" si="108"/>
        <v>0</v>
      </c>
      <c r="M716" s="40">
        <v>1</v>
      </c>
      <c r="N716" s="40">
        <v>1</v>
      </c>
      <c r="O716" s="40">
        <v>1</v>
      </c>
      <c r="P716" s="40">
        <v>1</v>
      </c>
      <c r="Q716" s="40">
        <v>1</v>
      </c>
      <c r="R716" s="40">
        <v>0.94117647058823528</v>
      </c>
      <c r="S716" s="40">
        <v>0.94117647058823528</v>
      </c>
      <c r="T716" s="40">
        <v>0.94117647058823528</v>
      </c>
      <c r="U716" s="40">
        <v>17</v>
      </c>
    </row>
    <row r="717" spans="1:21">
      <c r="A717" s="40">
        <v>6</v>
      </c>
      <c r="B717" s="40">
        <v>13</v>
      </c>
      <c r="C717" s="40">
        <v>10</v>
      </c>
      <c r="D717" s="40">
        <f t="shared" si="100"/>
        <v>0</v>
      </c>
      <c r="E717" s="40">
        <f t="shared" si="101"/>
        <v>0</v>
      </c>
      <c r="F717" s="40">
        <f t="shared" si="102"/>
        <v>0</v>
      </c>
      <c r="G717" s="40">
        <f t="shared" si="103"/>
        <v>0</v>
      </c>
      <c r="H717" s="40">
        <f t="shared" si="104"/>
        <v>0</v>
      </c>
      <c r="I717" s="40">
        <f t="shared" si="105"/>
        <v>0</v>
      </c>
      <c r="J717" s="40">
        <f t="shared" si="106"/>
        <v>0</v>
      </c>
      <c r="K717" s="40">
        <f t="shared" si="107"/>
        <v>0</v>
      </c>
      <c r="L717" s="40">
        <f t="shared" si="108"/>
        <v>0</v>
      </c>
      <c r="M717" s="40">
        <v>1</v>
      </c>
      <c r="N717" s="40">
        <v>1</v>
      </c>
      <c r="O717" s="40">
        <v>1</v>
      </c>
      <c r="P717" s="40">
        <v>1</v>
      </c>
      <c r="Q717" s="40">
        <v>1</v>
      </c>
      <c r="R717" s="40">
        <v>0.91666666666666663</v>
      </c>
      <c r="S717" s="40">
        <v>0.75</v>
      </c>
      <c r="T717" s="40">
        <v>0.75</v>
      </c>
      <c r="U717" s="40">
        <v>12</v>
      </c>
    </row>
    <row r="718" spans="1:21">
      <c r="A718" s="40">
        <v>6</v>
      </c>
      <c r="B718" s="40">
        <v>13</v>
      </c>
      <c r="C718" s="40">
        <v>11</v>
      </c>
      <c r="D718" s="40">
        <f t="shared" si="100"/>
        <v>0</v>
      </c>
      <c r="E718" s="40">
        <f t="shared" si="101"/>
        <v>0</v>
      </c>
      <c r="F718" s="40">
        <f t="shared" si="102"/>
        <v>0</v>
      </c>
      <c r="G718" s="40">
        <f t="shared" si="103"/>
        <v>0</v>
      </c>
      <c r="H718" s="40">
        <f t="shared" si="104"/>
        <v>0</v>
      </c>
      <c r="I718" s="40">
        <f t="shared" si="105"/>
        <v>0</v>
      </c>
      <c r="J718" s="40">
        <f t="shared" si="106"/>
        <v>0</v>
      </c>
      <c r="K718" s="40">
        <f t="shared" si="107"/>
        <v>0</v>
      </c>
      <c r="L718" s="40">
        <f t="shared" si="108"/>
        <v>0</v>
      </c>
      <c r="M718" s="40">
        <v>1</v>
      </c>
      <c r="N718" s="40">
        <v>1</v>
      </c>
      <c r="O718" s="40">
        <v>1</v>
      </c>
      <c r="P718" s="40">
        <v>1</v>
      </c>
      <c r="Q718" s="40">
        <v>1</v>
      </c>
      <c r="R718" s="40">
        <v>1</v>
      </c>
      <c r="S718" s="40">
        <v>1</v>
      </c>
      <c r="T718" s="40">
        <v>1</v>
      </c>
      <c r="U718" s="40">
        <v>3</v>
      </c>
    </row>
    <row r="719" spans="1:21">
      <c r="A719" s="40">
        <v>6</v>
      </c>
      <c r="B719" s="40">
        <v>13</v>
      </c>
      <c r="C719" s="40">
        <v>12</v>
      </c>
      <c r="D719" s="40">
        <f t="shared" si="100"/>
        <v>0</v>
      </c>
      <c r="E719" s="40">
        <f t="shared" si="101"/>
        <v>0</v>
      </c>
      <c r="F719" s="40">
        <f t="shared" si="102"/>
        <v>0</v>
      </c>
      <c r="G719" s="40">
        <f t="shared" si="103"/>
        <v>0</v>
      </c>
      <c r="H719" s="40">
        <f t="shared" si="104"/>
        <v>0</v>
      </c>
      <c r="I719" s="40">
        <f t="shared" si="105"/>
        <v>0</v>
      </c>
      <c r="J719" s="40">
        <f t="shared" si="106"/>
        <v>0</v>
      </c>
      <c r="K719" s="40">
        <f t="shared" si="107"/>
        <v>0</v>
      </c>
      <c r="L719" s="40">
        <f t="shared" si="108"/>
        <v>0</v>
      </c>
      <c r="M719" s="40">
        <v>1</v>
      </c>
      <c r="N719" s="40">
        <v>1</v>
      </c>
      <c r="O719" s="40">
        <v>1</v>
      </c>
      <c r="P719" s="40">
        <v>1</v>
      </c>
      <c r="Q719" s="40">
        <v>1</v>
      </c>
      <c r="R719" s="40">
        <v>1</v>
      </c>
      <c r="S719" s="40">
        <v>1</v>
      </c>
      <c r="T719" s="40">
        <v>1</v>
      </c>
      <c r="U719" s="40">
        <v>7</v>
      </c>
    </row>
    <row r="720" spans="1:21">
      <c r="A720" s="40">
        <v>6</v>
      </c>
      <c r="B720" s="40">
        <v>14</v>
      </c>
      <c r="C720" s="40">
        <v>5</v>
      </c>
      <c r="D720" s="40">
        <f t="shared" si="100"/>
        <v>0</v>
      </c>
      <c r="E720" s="40">
        <f t="shared" si="101"/>
        <v>0</v>
      </c>
      <c r="F720" s="40">
        <f t="shared" si="102"/>
        <v>0</v>
      </c>
      <c r="G720" s="40">
        <f t="shared" si="103"/>
        <v>0</v>
      </c>
      <c r="H720" s="40">
        <f t="shared" si="104"/>
        <v>0</v>
      </c>
      <c r="I720" s="40">
        <f t="shared" si="105"/>
        <v>0</v>
      </c>
      <c r="J720" s="40">
        <f t="shared" si="106"/>
        <v>0</v>
      </c>
      <c r="K720" s="40">
        <f t="shared" si="107"/>
        <v>0</v>
      </c>
      <c r="L720" s="40">
        <f t="shared" si="108"/>
        <v>0</v>
      </c>
      <c r="M720" s="40">
        <v>1</v>
      </c>
      <c r="N720" s="40">
        <v>1</v>
      </c>
      <c r="O720" s="40">
        <v>1</v>
      </c>
      <c r="P720" s="40">
        <v>1</v>
      </c>
      <c r="Q720" s="40">
        <v>1</v>
      </c>
      <c r="R720" s="40">
        <v>1</v>
      </c>
      <c r="S720" s="40">
        <v>1</v>
      </c>
      <c r="T720" s="40">
        <v>1</v>
      </c>
      <c r="U720" s="40">
        <v>3</v>
      </c>
    </row>
    <row r="721" spans="1:21">
      <c r="A721" s="40">
        <v>6</v>
      </c>
      <c r="B721" s="40">
        <v>14</v>
      </c>
      <c r="C721" s="40">
        <v>6</v>
      </c>
      <c r="D721" s="40">
        <f t="shared" si="100"/>
        <v>0</v>
      </c>
      <c r="E721" s="40">
        <f t="shared" si="101"/>
        <v>0</v>
      </c>
      <c r="F721" s="40">
        <f t="shared" si="102"/>
        <v>0</v>
      </c>
      <c r="G721" s="40">
        <f t="shared" si="103"/>
        <v>0</v>
      </c>
      <c r="H721" s="40">
        <f t="shared" si="104"/>
        <v>0</v>
      </c>
      <c r="I721" s="40">
        <f t="shared" si="105"/>
        <v>0</v>
      </c>
      <c r="J721" s="40">
        <f t="shared" si="106"/>
        <v>0</v>
      </c>
      <c r="K721" s="40">
        <f t="shared" si="107"/>
        <v>0</v>
      </c>
      <c r="L721" s="40">
        <f t="shared" si="108"/>
        <v>0</v>
      </c>
      <c r="M721" s="40">
        <v>1</v>
      </c>
      <c r="N721" s="40">
        <v>1</v>
      </c>
      <c r="O721" s="40">
        <v>1</v>
      </c>
      <c r="P721" s="40">
        <v>1</v>
      </c>
      <c r="Q721" s="40">
        <v>1</v>
      </c>
      <c r="R721" s="40">
        <v>1</v>
      </c>
      <c r="S721" s="40">
        <v>1</v>
      </c>
      <c r="T721" s="40">
        <v>0.8</v>
      </c>
      <c r="U721" s="40">
        <v>5</v>
      </c>
    </row>
    <row r="722" spans="1:21">
      <c r="A722" s="40">
        <v>6</v>
      </c>
      <c r="B722" s="40">
        <v>14</v>
      </c>
      <c r="C722" s="40">
        <v>7</v>
      </c>
      <c r="D722" s="40">
        <f t="shared" si="100"/>
        <v>0</v>
      </c>
      <c r="E722" s="40">
        <f t="shared" si="101"/>
        <v>0</v>
      </c>
      <c r="F722" s="40">
        <f t="shared" si="102"/>
        <v>0</v>
      </c>
      <c r="G722" s="40">
        <f t="shared" si="103"/>
        <v>0</v>
      </c>
      <c r="H722" s="40">
        <f t="shared" si="104"/>
        <v>0</v>
      </c>
      <c r="I722" s="40">
        <f t="shared" si="105"/>
        <v>0</v>
      </c>
      <c r="J722" s="40">
        <f t="shared" si="106"/>
        <v>0</v>
      </c>
      <c r="K722" s="40">
        <f t="shared" si="107"/>
        <v>0</v>
      </c>
      <c r="L722" s="40">
        <f t="shared" si="108"/>
        <v>0</v>
      </c>
      <c r="M722" s="40">
        <v>1</v>
      </c>
      <c r="N722" s="40">
        <v>1</v>
      </c>
      <c r="O722" s="40">
        <v>1</v>
      </c>
      <c r="P722" s="40">
        <v>1</v>
      </c>
      <c r="Q722" s="40">
        <v>1</v>
      </c>
      <c r="R722" s="40">
        <v>1</v>
      </c>
      <c r="S722" s="40">
        <v>1</v>
      </c>
      <c r="T722" s="40">
        <v>1</v>
      </c>
      <c r="U722" s="40">
        <v>30</v>
      </c>
    </row>
    <row r="723" spans="1:21">
      <c r="A723" s="40">
        <v>6</v>
      </c>
      <c r="B723" s="40">
        <v>14</v>
      </c>
      <c r="C723" s="40">
        <v>8</v>
      </c>
      <c r="D723" s="40">
        <f t="shared" si="100"/>
        <v>0</v>
      </c>
      <c r="E723" s="40">
        <f t="shared" si="101"/>
        <v>0</v>
      </c>
      <c r="F723" s="40">
        <f t="shared" si="102"/>
        <v>0</v>
      </c>
      <c r="G723" s="40">
        <f t="shared" si="103"/>
        <v>0</v>
      </c>
      <c r="H723" s="40">
        <f t="shared" si="104"/>
        <v>0</v>
      </c>
      <c r="I723" s="40">
        <f t="shared" si="105"/>
        <v>0</v>
      </c>
      <c r="J723" s="40">
        <f t="shared" si="106"/>
        <v>0</v>
      </c>
      <c r="K723" s="40">
        <f t="shared" si="107"/>
        <v>0</v>
      </c>
      <c r="L723" s="40">
        <f t="shared" si="108"/>
        <v>0</v>
      </c>
      <c r="M723" s="40">
        <v>1</v>
      </c>
      <c r="N723" s="40">
        <v>1</v>
      </c>
      <c r="O723" s="40">
        <v>1</v>
      </c>
      <c r="P723" s="40">
        <v>1</v>
      </c>
      <c r="Q723" s="40">
        <v>1</v>
      </c>
      <c r="R723" s="40">
        <v>1</v>
      </c>
      <c r="S723" s="40">
        <v>0.97368421052631582</v>
      </c>
      <c r="T723" s="40">
        <v>0.92105263157894735</v>
      </c>
      <c r="U723" s="40">
        <v>38</v>
      </c>
    </row>
    <row r="724" spans="1:21">
      <c r="A724" s="40">
        <v>6</v>
      </c>
      <c r="B724" s="40">
        <v>14</v>
      </c>
      <c r="C724" s="40">
        <v>9</v>
      </c>
      <c r="D724" s="40">
        <f t="shared" si="100"/>
        <v>0</v>
      </c>
      <c r="E724" s="40">
        <f t="shared" si="101"/>
        <v>0</v>
      </c>
      <c r="F724" s="40">
        <f t="shared" si="102"/>
        <v>0</v>
      </c>
      <c r="G724" s="40">
        <f t="shared" si="103"/>
        <v>0</v>
      </c>
      <c r="H724" s="40">
        <f t="shared" si="104"/>
        <v>0</v>
      </c>
      <c r="I724" s="40">
        <f t="shared" si="105"/>
        <v>0</v>
      </c>
      <c r="J724" s="40">
        <f t="shared" si="106"/>
        <v>0</v>
      </c>
      <c r="K724" s="40">
        <f t="shared" si="107"/>
        <v>0</v>
      </c>
      <c r="L724" s="40">
        <f t="shared" si="108"/>
        <v>0</v>
      </c>
      <c r="M724" s="40">
        <v>1</v>
      </c>
      <c r="N724" s="40">
        <v>1</v>
      </c>
      <c r="O724" s="40">
        <v>1</v>
      </c>
      <c r="P724" s="40">
        <v>1</v>
      </c>
      <c r="Q724" s="40">
        <v>1</v>
      </c>
      <c r="R724" s="40">
        <v>0.96969696969696972</v>
      </c>
      <c r="S724" s="40">
        <v>0.96969696969696972</v>
      </c>
      <c r="T724" s="40">
        <v>0.87878787878787878</v>
      </c>
      <c r="U724" s="40">
        <v>33</v>
      </c>
    </row>
    <row r="725" spans="1:21">
      <c r="A725" s="40">
        <v>6</v>
      </c>
      <c r="B725" s="40">
        <v>14</v>
      </c>
      <c r="C725" s="40">
        <v>10</v>
      </c>
      <c r="D725" s="40">
        <f t="shared" si="100"/>
        <v>0</v>
      </c>
      <c r="E725" s="40">
        <f t="shared" si="101"/>
        <v>0</v>
      </c>
      <c r="F725" s="40">
        <f t="shared" si="102"/>
        <v>0</v>
      </c>
      <c r="G725" s="40">
        <f t="shared" si="103"/>
        <v>0</v>
      </c>
      <c r="H725" s="40">
        <f t="shared" si="104"/>
        <v>0</v>
      </c>
      <c r="I725" s="40">
        <f t="shared" si="105"/>
        <v>0</v>
      </c>
      <c r="J725" s="40">
        <f t="shared" si="106"/>
        <v>0</v>
      </c>
      <c r="K725" s="40">
        <f t="shared" si="107"/>
        <v>0</v>
      </c>
      <c r="L725" s="40">
        <f t="shared" si="108"/>
        <v>0</v>
      </c>
      <c r="M725" s="40">
        <v>1</v>
      </c>
      <c r="N725" s="40">
        <v>1</v>
      </c>
      <c r="O725" s="40">
        <v>1</v>
      </c>
      <c r="P725" s="40">
        <v>1</v>
      </c>
      <c r="Q725" s="40">
        <v>1</v>
      </c>
      <c r="R725" s="40">
        <v>0.95652173913043481</v>
      </c>
      <c r="S725" s="40">
        <v>0.95652173913043481</v>
      </c>
      <c r="T725" s="40">
        <v>0.95652173913043481</v>
      </c>
      <c r="U725" s="40">
        <v>23</v>
      </c>
    </row>
    <row r="726" spans="1:21">
      <c r="A726" s="40">
        <v>6</v>
      </c>
      <c r="B726" s="40">
        <v>14</v>
      </c>
      <c r="C726" s="40">
        <v>11</v>
      </c>
      <c r="D726" s="40">
        <f t="shared" si="100"/>
        <v>0</v>
      </c>
      <c r="E726" s="40">
        <f t="shared" si="101"/>
        <v>0</v>
      </c>
      <c r="F726" s="40">
        <f t="shared" si="102"/>
        <v>0</v>
      </c>
      <c r="G726" s="40">
        <f t="shared" si="103"/>
        <v>0</v>
      </c>
      <c r="H726" s="40">
        <f t="shared" si="104"/>
        <v>0</v>
      </c>
      <c r="I726" s="40">
        <f t="shared" si="105"/>
        <v>0</v>
      </c>
      <c r="J726" s="40">
        <f t="shared" si="106"/>
        <v>0</v>
      </c>
      <c r="K726" s="40">
        <f t="shared" si="107"/>
        <v>0</v>
      </c>
      <c r="L726" s="40">
        <f t="shared" si="108"/>
        <v>0</v>
      </c>
      <c r="M726" s="40">
        <v>1</v>
      </c>
      <c r="N726" s="40">
        <v>1</v>
      </c>
      <c r="O726" s="40">
        <v>1</v>
      </c>
      <c r="P726" s="40">
        <v>1</v>
      </c>
      <c r="Q726" s="40">
        <v>1</v>
      </c>
      <c r="R726" s="40">
        <v>1</v>
      </c>
      <c r="S726" s="40">
        <v>1</v>
      </c>
      <c r="T726" s="40">
        <v>1</v>
      </c>
      <c r="U726" s="40">
        <v>13</v>
      </c>
    </row>
    <row r="727" spans="1:21">
      <c r="A727" s="40">
        <v>6</v>
      </c>
      <c r="B727" s="40">
        <v>14</v>
      </c>
      <c r="C727" s="40">
        <v>12</v>
      </c>
      <c r="D727" s="40">
        <f t="shared" si="100"/>
        <v>0</v>
      </c>
      <c r="E727" s="40">
        <f t="shared" si="101"/>
        <v>0</v>
      </c>
      <c r="F727" s="40">
        <f t="shared" si="102"/>
        <v>0</v>
      </c>
      <c r="G727" s="40">
        <f t="shared" si="103"/>
        <v>0</v>
      </c>
      <c r="H727" s="40">
        <f t="shared" si="104"/>
        <v>0</v>
      </c>
      <c r="I727" s="40">
        <f t="shared" si="105"/>
        <v>0</v>
      </c>
      <c r="J727" s="40">
        <f t="shared" si="106"/>
        <v>0</v>
      </c>
      <c r="K727" s="40">
        <f t="shared" si="107"/>
        <v>0</v>
      </c>
      <c r="L727" s="40">
        <f t="shared" si="108"/>
        <v>0</v>
      </c>
      <c r="M727" s="40">
        <v>1</v>
      </c>
      <c r="N727" s="40">
        <v>1</v>
      </c>
      <c r="O727" s="40">
        <v>1</v>
      </c>
      <c r="P727" s="40">
        <v>1</v>
      </c>
      <c r="Q727" s="40">
        <v>1</v>
      </c>
      <c r="R727" s="40">
        <v>1</v>
      </c>
      <c r="S727" s="40">
        <v>0.93333333333333335</v>
      </c>
      <c r="T727" s="40">
        <v>0.93333333333333335</v>
      </c>
      <c r="U727" s="40">
        <v>30</v>
      </c>
    </row>
    <row r="728" spans="1:21">
      <c r="A728" s="40">
        <v>7</v>
      </c>
      <c r="B728" s="40">
        <v>1</v>
      </c>
      <c r="C728" s="40">
        <v>1</v>
      </c>
      <c r="D728" s="40">
        <f t="shared" si="100"/>
        <v>0</v>
      </c>
      <c r="E728" s="40">
        <f t="shared" si="101"/>
        <v>0</v>
      </c>
      <c r="F728" s="40">
        <f t="shared" si="102"/>
        <v>0</v>
      </c>
      <c r="G728" s="40">
        <f t="shared" si="103"/>
        <v>0</v>
      </c>
      <c r="H728" s="40">
        <f t="shared" si="104"/>
        <v>0</v>
      </c>
      <c r="I728" s="40">
        <f t="shared" si="105"/>
        <v>0</v>
      </c>
      <c r="J728" s="40">
        <f t="shared" si="106"/>
        <v>0</v>
      </c>
      <c r="K728" s="40">
        <f t="shared" si="107"/>
        <v>0</v>
      </c>
      <c r="L728" s="40">
        <f t="shared" si="108"/>
        <v>0</v>
      </c>
      <c r="M728" s="40">
        <v>0.5714285714285714</v>
      </c>
      <c r="N728" s="40">
        <v>0</v>
      </c>
      <c r="O728" s="40">
        <v>0</v>
      </c>
      <c r="P728" s="40">
        <v>0</v>
      </c>
      <c r="Q728" s="40">
        <v>0</v>
      </c>
      <c r="R728" s="40">
        <v>0</v>
      </c>
      <c r="S728" s="40">
        <v>0</v>
      </c>
      <c r="T728" s="40">
        <v>0</v>
      </c>
      <c r="U728" s="40">
        <v>7</v>
      </c>
    </row>
    <row r="729" spans="1:21">
      <c r="A729" s="40">
        <v>7</v>
      </c>
      <c r="B729" s="40">
        <v>1</v>
      </c>
      <c r="C729" s="40">
        <v>2</v>
      </c>
      <c r="D729" s="40">
        <f t="shared" si="100"/>
        <v>0</v>
      </c>
      <c r="E729" s="40">
        <f t="shared" si="101"/>
        <v>0</v>
      </c>
      <c r="F729" s="40">
        <f t="shared" si="102"/>
        <v>0</v>
      </c>
      <c r="G729" s="40">
        <f t="shared" si="103"/>
        <v>0</v>
      </c>
      <c r="H729" s="40">
        <f t="shared" si="104"/>
        <v>0</v>
      </c>
      <c r="I729" s="40">
        <f t="shared" si="105"/>
        <v>0</v>
      </c>
      <c r="J729" s="40">
        <f t="shared" si="106"/>
        <v>0</v>
      </c>
      <c r="K729" s="40">
        <f t="shared" si="107"/>
        <v>0</v>
      </c>
      <c r="L729" s="40">
        <f t="shared" si="108"/>
        <v>0</v>
      </c>
      <c r="M729" s="40">
        <v>0.97142857142857142</v>
      </c>
      <c r="N729" s="40">
        <v>0.31428571428571428</v>
      </c>
      <c r="O729" s="40">
        <v>0.11428571428571428</v>
      </c>
      <c r="P729" s="40">
        <v>5.7142857142857141E-2</v>
      </c>
      <c r="Q729" s="40">
        <v>0</v>
      </c>
      <c r="R729" s="40">
        <v>0</v>
      </c>
      <c r="S729" s="40">
        <v>0</v>
      </c>
      <c r="T729" s="40">
        <v>0</v>
      </c>
      <c r="U729" s="40">
        <v>35</v>
      </c>
    </row>
    <row r="730" spans="1:21">
      <c r="A730" s="40">
        <v>7</v>
      </c>
      <c r="B730" s="40">
        <v>1</v>
      </c>
      <c r="C730" s="40">
        <v>3</v>
      </c>
      <c r="D730" s="40">
        <f t="shared" si="100"/>
        <v>0</v>
      </c>
      <c r="E730" s="40">
        <f t="shared" si="101"/>
        <v>0</v>
      </c>
      <c r="F730" s="40">
        <f t="shared" si="102"/>
        <v>0</v>
      </c>
      <c r="G730" s="40">
        <f t="shared" si="103"/>
        <v>0</v>
      </c>
      <c r="H730" s="40">
        <f t="shared" si="104"/>
        <v>0</v>
      </c>
      <c r="I730" s="40">
        <f t="shared" si="105"/>
        <v>0</v>
      </c>
      <c r="J730" s="40">
        <f t="shared" si="106"/>
        <v>0</v>
      </c>
      <c r="K730" s="40">
        <f t="shared" si="107"/>
        <v>0</v>
      </c>
      <c r="L730" s="40">
        <f t="shared" si="108"/>
        <v>0</v>
      </c>
      <c r="M730" s="40">
        <v>0.94444444444444442</v>
      </c>
      <c r="N730" s="40">
        <v>0.55555555555555558</v>
      </c>
      <c r="O730" s="40">
        <v>0.16666666666666666</v>
      </c>
      <c r="P730" s="40">
        <v>5.5555555555555552E-2</v>
      </c>
      <c r="Q730" s="40">
        <v>5.5555555555555552E-2</v>
      </c>
      <c r="R730" s="40">
        <v>5.5555555555555552E-2</v>
      </c>
      <c r="S730" s="40">
        <v>0</v>
      </c>
      <c r="T730" s="40">
        <v>0</v>
      </c>
      <c r="U730" s="40">
        <v>18</v>
      </c>
    </row>
    <row r="731" spans="1:21">
      <c r="A731" s="40">
        <v>7</v>
      </c>
      <c r="B731" s="40">
        <v>1</v>
      </c>
      <c r="C731" s="40">
        <v>4</v>
      </c>
      <c r="D731" s="40">
        <f t="shared" si="100"/>
        <v>0</v>
      </c>
      <c r="E731" s="40">
        <f t="shared" si="101"/>
        <v>0</v>
      </c>
      <c r="F731" s="40">
        <f t="shared" si="102"/>
        <v>0</v>
      </c>
      <c r="G731" s="40">
        <f t="shared" si="103"/>
        <v>0</v>
      </c>
      <c r="H731" s="40">
        <f t="shared" si="104"/>
        <v>0</v>
      </c>
      <c r="I731" s="40">
        <f t="shared" si="105"/>
        <v>0</v>
      </c>
      <c r="J731" s="40">
        <f t="shared" si="106"/>
        <v>0</v>
      </c>
      <c r="K731" s="40">
        <f t="shared" si="107"/>
        <v>0</v>
      </c>
      <c r="L731" s="40">
        <f t="shared" si="108"/>
        <v>0</v>
      </c>
      <c r="M731" s="40">
        <v>0.8571428571428571</v>
      </c>
      <c r="N731" s="40">
        <v>0.5714285714285714</v>
      </c>
      <c r="O731" s="40">
        <v>0.14285714285714285</v>
      </c>
      <c r="P731" s="40">
        <v>0.14285714285714285</v>
      </c>
      <c r="Q731" s="40">
        <v>0</v>
      </c>
      <c r="R731" s="40">
        <v>0</v>
      </c>
      <c r="S731" s="40">
        <v>0</v>
      </c>
      <c r="T731" s="40">
        <v>0</v>
      </c>
      <c r="U731" s="40">
        <v>7</v>
      </c>
    </row>
    <row r="732" spans="1:21">
      <c r="A732" s="40">
        <v>7</v>
      </c>
      <c r="B732" s="40">
        <v>1</v>
      </c>
      <c r="C732" s="40">
        <v>5</v>
      </c>
      <c r="D732" s="40">
        <f t="shared" si="100"/>
        <v>0</v>
      </c>
      <c r="E732" s="40">
        <f t="shared" si="101"/>
        <v>0</v>
      </c>
      <c r="F732" s="40">
        <f t="shared" si="102"/>
        <v>0</v>
      </c>
      <c r="G732" s="40">
        <f t="shared" si="103"/>
        <v>0</v>
      </c>
      <c r="H732" s="40">
        <f t="shared" si="104"/>
        <v>0</v>
      </c>
      <c r="I732" s="40">
        <f t="shared" si="105"/>
        <v>0</v>
      </c>
      <c r="J732" s="40">
        <f t="shared" si="106"/>
        <v>0</v>
      </c>
      <c r="K732" s="40">
        <f t="shared" si="107"/>
        <v>0</v>
      </c>
      <c r="L732" s="40">
        <f t="shared" si="108"/>
        <v>0</v>
      </c>
      <c r="M732" s="40">
        <v>0</v>
      </c>
      <c r="N732" s="40">
        <v>0</v>
      </c>
      <c r="O732" s="40">
        <v>0</v>
      </c>
      <c r="P732" s="40">
        <v>0</v>
      </c>
      <c r="Q732" s="40">
        <v>0</v>
      </c>
      <c r="R732" s="40">
        <v>0</v>
      </c>
      <c r="S732" s="40">
        <v>0</v>
      </c>
      <c r="T732" s="40">
        <v>0</v>
      </c>
      <c r="U732" s="40">
        <v>1</v>
      </c>
    </row>
    <row r="733" spans="1:21">
      <c r="A733" s="40">
        <v>7</v>
      </c>
      <c r="B733" s="40">
        <v>2</v>
      </c>
      <c r="C733" s="40">
        <v>1</v>
      </c>
      <c r="D733" s="40">
        <f t="shared" si="100"/>
        <v>0</v>
      </c>
      <c r="E733" s="40">
        <f t="shared" si="101"/>
        <v>0</v>
      </c>
      <c r="F733" s="40">
        <f t="shared" si="102"/>
        <v>0</v>
      </c>
      <c r="G733" s="40">
        <f t="shared" si="103"/>
        <v>0</v>
      </c>
      <c r="H733" s="40">
        <f t="shared" si="104"/>
        <v>0</v>
      </c>
      <c r="I733" s="40">
        <f t="shared" si="105"/>
        <v>0</v>
      </c>
      <c r="J733" s="40">
        <f t="shared" si="106"/>
        <v>0</v>
      </c>
      <c r="K733" s="40">
        <f t="shared" si="107"/>
        <v>0</v>
      </c>
      <c r="L733" s="40">
        <f t="shared" si="108"/>
        <v>0</v>
      </c>
      <c r="M733" s="40">
        <v>1</v>
      </c>
      <c r="N733" s="40">
        <v>1</v>
      </c>
      <c r="O733" s="40">
        <v>0</v>
      </c>
      <c r="P733" s="40">
        <v>0</v>
      </c>
      <c r="Q733" s="40">
        <v>0</v>
      </c>
      <c r="R733" s="40">
        <v>0</v>
      </c>
      <c r="S733" s="40">
        <v>0</v>
      </c>
      <c r="T733" s="40">
        <v>0</v>
      </c>
      <c r="U733" s="40">
        <v>1</v>
      </c>
    </row>
    <row r="734" spans="1:21">
      <c r="A734" s="40">
        <v>7</v>
      </c>
      <c r="B734" s="40">
        <v>2</v>
      </c>
      <c r="C734" s="40">
        <v>2</v>
      </c>
      <c r="D734" s="40">
        <f t="shared" si="100"/>
        <v>0</v>
      </c>
      <c r="E734" s="40">
        <f t="shared" si="101"/>
        <v>0</v>
      </c>
      <c r="F734" s="40">
        <f t="shared" si="102"/>
        <v>0</v>
      </c>
      <c r="G734" s="40">
        <f t="shared" si="103"/>
        <v>0</v>
      </c>
      <c r="H734" s="40">
        <f t="shared" si="104"/>
        <v>0</v>
      </c>
      <c r="I734" s="40">
        <f t="shared" si="105"/>
        <v>0</v>
      </c>
      <c r="J734" s="40">
        <f t="shared" si="106"/>
        <v>0</v>
      </c>
      <c r="K734" s="40">
        <f t="shared" si="107"/>
        <v>0</v>
      </c>
      <c r="L734" s="40">
        <f t="shared" si="108"/>
        <v>0</v>
      </c>
      <c r="M734" s="40">
        <v>1</v>
      </c>
      <c r="N734" s="40">
        <v>0.46376811594202899</v>
      </c>
      <c r="O734" s="40">
        <v>0.13043478260869565</v>
      </c>
      <c r="P734" s="40">
        <v>5.7971014492753624E-2</v>
      </c>
      <c r="Q734" s="40">
        <v>2.8985507246376812E-2</v>
      </c>
      <c r="R734" s="40">
        <v>0</v>
      </c>
      <c r="S734" s="40">
        <v>0</v>
      </c>
      <c r="T734" s="40">
        <v>0</v>
      </c>
      <c r="U734" s="40">
        <v>69</v>
      </c>
    </row>
    <row r="735" spans="1:21">
      <c r="A735" s="40">
        <v>7</v>
      </c>
      <c r="B735" s="40">
        <v>2</v>
      </c>
      <c r="C735" s="40">
        <v>3</v>
      </c>
      <c r="D735" s="40">
        <f t="shared" si="100"/>
        <v>0</v>
      </c>
      <c r="E735" s="40">
        <f t="shared" si="101"/>
        <v>0</v>
      </c>
      <c r="F735" s="40">
        <f t="shared" si="102"/>
        <v>0</v>
      </c>
      <c r="G735" s="40">
        <f t="shared" si="103"/>
        <v>0</v>
      </c>
      <c r="H735" s="40">
        <f t="shared" si="104"/>
        <v>0</v>
      </c>
      <c r="I735" s="40">
        <f t="shared" si="105"/>
        <v>0</v>
      </c>
      <c r="J735" s="40">
        <f t="shared" si="106"/>
        <v>0</v>
      </c>
      <c r="K735" s="40">
        <f t="shared" si="107"/>
        <v>0</v>
      </c>
      <c r="L735" s="40">
        <f t="shared" si="108"/>
        <v>0</v>
      </c>
      <c r="M735" s="40">
        <v>1</v>
      </c>
      <c r="N735" s="40">
        <v>0.68421052631578949</v>
      </c>
      <c r="O735" s="40">
        <v>0.15789473684210525</v>
      </c>
      <c r="P735" s="40">
        <v>3.1578947368421054E-2</v>
      </c>
      <c r="Q735" s="40">
        <v>1.0526315789473684E-2</v>
      </c>
      <c r="R735" s="40">
        <v>1.0526315789473684E-2</v>
      </c>
      <c r="S735" s="40">
        <v>1.0526315789473684E-2</v>
      </c>
      <c r="T735" s="40">
        <v>1.0526315789473684E-2</v>
      </c>
      <c r="U735" s="40">
        <v>95</v>
      </c>
    </row>
    <row r="736" spans="1:21">
      <c r="A736" s="40">
        <v>7</v>
      </c>
      <c r="B736" s="40">
        <v>2</v>
      </c>
      <c r="C736" s="40">
        <v>4</v>
      </c>
      <c r="D736" s="40">
        <f t="shared" si="100"/>
        <v>0</v>
      </c>
      <c r="E736" s="40">
        <f t="shared" si="101"/>
        <v>0</v>
      </c>
      <c r="F736" s="40">
        <f t="shared" si="102"/>
        <v>0</v>
      </c>
      <c r="G736" s="40">
        <f t="shared" si="103"/>
        <v>0</v>
      </c>
      <c r="H736" s="40">
        <f t="shared" si="104"/>
        <v>0</v>
      </c>
      <c r="I736" s="40">
        <f t="shared" si="105"/>
        <v>0</v>
      </c>
      <c r="J736" s="40">
        <f t="shared" si="106"/>
        <v>0</v>
      </c>
      <c r="K736" s="40">
        <f t="shared" si="107"/>
        <v>0</v>
      </c>
      <c r="L736" s="40">
        <f t="shared" si="108"/>
        <v>0</v>
      </c>
      <c r="M736" s="40">
        <v>1</v>
      </c>
      <c r="N736" s="40">
        <v>0.66666666666666663</v>
      </c>
      <c r="O736" s="40">
        <v>0.18333333333333332</v>
      </c>
      <c r="P736" s="40">
        <v>3.3333333333333333E-2</v>
      </c>
      <c r="Q736" s="40">
        <v>0</v>
      </c>
      <c r="R736" s="40">
        <v>0</v>
      </c>
      <c r="S736" s="40">
        <v>0</v>
      </c>
      <c r="T736" s="40">
        <v>0</v>
      </c>
      <c r="U736" s="40">
        <v>60</v>
      </c>
    </row>
    <row r="737" spans="1:21">
      <c r="A737" s="40">
        <v>7</v>
      </c>
      <c r="B737" s="40">
        <v>2</v>
      </c>
      <c r="C737" s="40">
        <v>5</v>
      </c>
      <c r="D737" s="40">
        <f t="shared" si="100"/>
        <v>0</v>
      </c>
      <c r="E737" s="40">
        <f t="shared" si="101"/>
        <v>0</v>
      </c>
      <c r="F737" s="40">
        <f t="shared" si="102"/>
        <v>0</v>
      </c>
      <c r="G737" s="40">
        <f t="shared" si="103"/>
        <v>0</v>
      </c>
      <c r="H737" s="40">
        <f t="shared" si="104"/>
        <v>0</v>
      </c>
      <c r="I737" s="40">
        <f t="shared" si="105"/>
        <v>0</v>
      </c>
      <c r="J737" s="40">
        <f t="shared" si="106"/>
        <v>0</v>
      </c>
      <c r="K737" s="40">
        <f t="shared" si="107"/>
        <v>0</v>
      </c>
      <c r="L737" s="40">
        <f t="shared" si="108"/>
        <v>0</v>
      </c>
      <c r="M737" s="40">
        <v>1</v>
      </c>
      <c r="N737" s="40">
        <v>0.8571428571428571</v>
      </c>
      <c r="O737" s="40">
        <v>0.42857142857142855</v>
      </c>
      <c r="P737" s="40">
        <v>7.1428571428571425E-2</v>
      </c>
      <c r="Q737" s="40">
        <v>0</v>
      </c>
      <c r="R737" s="40">
        <v>0</v>
      </c>
      <c r="S737" s="40">
        <v>0</v>
      </c>
      <c r="T737" s="40">
        <v>0</v>
      </c>
      <c r="U737" s="40">
        <v>14</v>
      </c>
    </row>
    <row r="738" spans="1:21">
      <c r="A738" s="40">
        <v>7</v>
      </c>
      <c r="B738" s="40">
        <v>2</v>
      </c>
      <c r="C738" s="40">
        <v>6</v>
      </c>
      <c r="D738" s="40">
        <f t="shared" si="100"/>
        <v>0</v>
      </c>
      <c r="E738" s="40">
        <f t="shared" si="101"/>
        <v>0</v>
      </c>
      <c r="F738" s="40">
        <f t="shared" si="102"/>
        <v>0</v>
      </c>
      <c r="G738" s="40">
        <f t="shared" si="103"/>
        <v>0</v>
      </c>
      <c r="H738" s="40">
        <f t="shared" si="104"/>
        <v>0</v>
      </c>
      <c r="I738" s="40">
        <f t="shared" si="105"/>
        <v>0</v>
      </c>
      <c r="J738" s="40">
        <f t="shared" si="106"/>
        <v>0</v>
      </c>
      <c r="K738" s="40">
        <f t="shared" si="107"/>
        <v>0</v>
      </c>
      <c r="L738" s="40">
        <f t="shared" si="108"/>
        <v>0</v>
      </c>
      <c r="M738" s="40">
        <v>1</v>
      </c>
      <c r="N738" s="40">
        <v>1</v>
      </c>
      <c r="O738" s="40">
        <v>1</v>
      </c>
      <c r="P738" s="40">
        <v>1</v>
      </c>
      <c r="Q738" s="40">
        <v>0.5</v>
      </c>
      <c r="R738" s="40">
        <v>0.5</v>
      </c>
      <c r="S738" s="40">
        <v>0</v>
      </c>
      <c r="T738" s="40">
        <v>0</v>
      </c>
      <c r="U738" s="40">
        <v>2</v>
      </c>
    </row>
    <row r="739" spans="1:21">
      <c r="A739" s="40">
        <v>7</v>
      </c>
      <c r="B739" s="40">
        <v>3</v>
      </c>
      <c r="C739" s="40">
        <v>2</v>
      </c>
      <c r="D739" s="40">
        <f t="shared" si="100"/>
        <v>0</v>
      </c>
      <c r="E739" s="40">
        <f t="shared" si="101"/>
        <v>0</v>
      </c>
      <c r="F739" s="40">
        <f t="shared" si="102"/>
        <v>0</v>
      </c>
      <c r="G739" s="40">
        <f t="shared" si="103"/>
        <v>0</v>
      </c>
      <c r="H739" s="40">
        <f t="shared" si="104"/>
        <v>0</v>
      </c>
      <c r="I739" s="40">
        <f t="shared" si="105"/>
        <v>0</v>
      </c>
      <c r="J739" s="40">
        <f t="shared" si="106"/>
        <v>0</v>
      </c>
      <c r="K739" s="40">
        <f t="shared" si="107"/>
        <v>0</v>
      </c>
      <c r="L739" s="40">
        <f t="shared" si="108"/>
        <v>0</v>
      </c>
      <c r="M739" s="40">
        <v>1</v>
      </c>
      <c r="N739" s="40">
        <v>0.91836734693877553</v>
      </c>
      <c r="O739" s="40">
        <v>0.18367346938775511</v>
      </c>
      <c r="P739" s="40">
        <v>6.1224489795918366E-2</v>
      </c>
      <c r="Q739" s="40">
        <v>2.0408163265306121E-2</v>
      </c>
      <c r="R739" s="40">
        <v>0</v>
      </c>
      <c r="S739" s="40">
        <v>0</v>
      </c>
      <c r="T739" s="40">
        <v>0</v>
      </c>
      <c r="U739" s="40">
        <v>49</v>
      </c>
    </row>
    <row r="740" spans="1:21">
      <c r="A740" s="40">
        <v>7</v>
      </c>
      <c r="B740" s="40">
        <v>3</v>
      </c>
      <c r="C740" s="40">
        <v>3</v>
      </c>
      <c r="D740" s="40">
        <f t="shared" si="100"/>
        <v>0</v>
      </c>
      <c r="E740" s="40">
        <f t="shared" si="101"/>
        <v>0</v>
      </c>
      <c r="F740" s="40">
        <f t="shared" si="102"/>
        <v>0</v>
      </c>
      <c r="G740" s="40">
        <f t="shared" si="103"/>
        <v>0</v>
      </c>
      <c r="H740" s="40">
        <f t="shared" si="104"/>
        <v>0</v>
      </c>
      <c r="I740" s="40">
        <f t="shared" si="105"/>
        <v>0</v>
      </c>
      <c r="J740" s="40">
        <f t="shared" si="106"/>
        <v>0</v>
      </c>
      <c r="K740" s="40">
        <f t="shared" si="107"/>
        <v>0</v>
      </c>
      <c r="L740" s="40">
        <f t="shared" si="108"/>
        <v>0</v>
      </c>
      <c r="M740" s="40">
        <v>1</v>
      </c>
      <c r="N740" s="40">
        <v>0.92481203007518797</v>
      </c>
      <c r="O740" s="40">
        <v>0.37593984962406013</v>
      </c>
      <c r="P740" s="40">
        <v>5.2631578947368418E-2</v>
      </c>
      <c r="Q740" s="40">
        <v>1.5037593984962405E-2</v>
      </c>
      <c r="R740" s="40">
        <v>7.5187969924812026E-3</v>
      </c>
      <c r="S740" s="40">
        <v>0</v>
      </c>
      <c r="T740" s="40">
        <v>0</v>
      </c>
      <c r="U740" s="40">
        <v>133</v>
      </c>
    </row>
    <row r="741" spans="1:21">
      <c r="A741" s="40">
        <v>7</v>
      </c>
      <c r="B741" s="40">
        <v>3</v>
      </c>
      <c r="C741" s="40">
        <v>4</v>
      </c>
      <c r="D741" s="40">
        <f t="shared" si="100"/>
        <v>0</v>
      </c>
      <c r="E741" s="40">
        <f t="shared" si="101"/>
        <v>0</v>
      </c>
      <c r="F741" s="40">
        <f t="shared" si="102"/>
        <v>0</v>
      </c>
      <c r="G741" s="40">
        <f t="shared" si="103"/>
        <v>0</v>
      </c>
      <c r="H741" s="40">
        <f t="shared" si="104"/>
        <v>0</v>
      </c>
      <c r="I741" s="40">
        <f t="shared" si="105"/>
        <v>0</v>
      </c>
      <c r="J741" s="40">
        <f t="shared" si="106"/>
        <v>0</v>
      </c>
      <c r="K741" s="40">
        <f t="shared" si="107"/>
        <v>0</v>
      </c>
      <c r="L741" s="40">
        <f t="shared" si="108"/>
        <v>0</v>
      </c>
      <c r="M741" s="40">
        <v>1</v>
      </c>
      <c r="N741" s="40">
        <v>0.93630573248407645</v>
      </c>
      <c r="O741" s="40">
        <v>0.4140127388535032</v>
      </c>
      <c r="P741" s="40">
        <v>0.10828025477707007</v>
      </c>
      <c r="Q741" s="40">
        <v>3.8216560509554139E-2</v>
      </c>
      <c r="R741" s="40">
        <v>0</v>
      </c>
      <c r="S741" s="40">
        <v>0</v>
      </c>
      <c r="T741" s="40">
        <v>0</v>
      </c>
      <c r="U741" s="40">
        <v>157</v>
      </c>
    </row>
    <row r="742" spans="1:21">
      <c r="A742" s="40">
        <v>7</v>
      </c>
      <c r="B742" s="40">
        <v>3</v>
      </c>
      <c r="C742" s="40">
        <v>5</v>
      </c>
      <c r="D742" s="40">
        <f t="shared" si="100"/>
        <v>0</v>
      </c>
      <c r="E742" s="40">
        <f t="shared" si="101"/>
        <v>0</v>
      </c>
      <c r="F742" s="40">
        <f t="shared" si="102"/>
        <v>0</v>
      </c>
      <c r="G742" s="40">
        <f t="shared" si="103"/>
        <v>0</v>
      </c>
      <c r="H742" s="40">
        <f t="shared" si="104"/>
        <v>0</v>
      </c>
      <c r="I742" s="40">
        <f t="shared" si="105"/>
        <v>0</v>
      </c>
      <c r="J742" s="40">
        <f t="shared" si="106"/>
        <v>0</v>
      </c>
      <c r="K742" s="40">
        <f t="shared" si="107"/>
        <v>0</v>
      </c>
      <c r="L742" s="40">
        <f t="shared" si="108"/>
        <v>0</v>
      </c>
      <c r="M742" s="40">
        <v>1</v>
      </c>
      <c r="N742" s="40">
        <v>0.96</v>
      </c>
      <c r="O742" s="40">
        <v>0.46666666666666667</v>
      </c>
      <c r="P742" s="40">
        <v>0.2</v>
      </c>
      <c r="Q742" s="40">
        <v>6.6666666666666666E-2</v>
      </c>
      <c r="R742" s="40">
        <v>5.3333333333333337E-2</v>
      </c>
      <c r="S742" s="40">
        <v>2.6666666666666668E-2</v>
      </c>
      <c r="T742" s="40">
        <v>0</v>
      </c>
      <c r="U742" s="40">
        <v>75</v>
      </c>
    </row>
    <row r="743" spans="1:21">
      <c r="A743" s="40">
        <v>7</v>
      </c>
      <c r="B743" s="40">
        <v>3</v>
      </c>
      <c r="C743" s="40">
        <v>6</v>
      </c>
      <c r="D743" s="40">
        <f t="shared" si="100"/>
        <v>0</v>
      </c>
      <c r="E743" s="40">
        <f t="shared" si="101"/>
        <v>0</v>
      </c>
      <c r="F743" s="40">
        <f t="shared" si="102"/>
        <v>0</v>
      </c>
      <c r="G743" s="40">
        <f t="shared" si="103"/>
        <v>0</v>
      </c>
      <c r="H743" s="40">
        <f t="shared" si="104"/>
        <v>0</v>
      </c>
      <c r="I743" s="40">
        <f t="shared" si="105"/>
        <v>0</v>
      </c>
      <c r="J743" s="40">
        <f t="shared" si="106"/>
        <v>0</v>
      </c>
      <c r="K743" s="40">
        <f t="shared" si="107"/>
        <v>0</v>
      </c>
      <c r="L743" s="40">
        <f t="shared" si="108"/>
        <v>0</v>
      </c>
      <c r="M743" s="40">
        <v>1</v>
      </c>
      <c r="N743" s="40">
        <v>0.88235294117647056</v>
      </c>
      <c r="O743" s="40">
        <v>0.6470588235294118</v>
      </c>
      <c r="P743" s="40">
        <v>0.35294117647058826</v>
      </c>
      <c r="Q743" s="40">
        <v>0.17647058823529413</v>
      </c>
      <c r="R743" s="40">
        <v>0.11764705882352941</v>
      </c>
      <c r="S743" s="40">
        <v>5.8823529411764705E-2</v>
      </c>
      <c r="T743" s="40">
        <v>5.8823529411764705E-2</v>
      </c>
      <c r="U743" s="40">
        <v>17</v>
      </c>
    </row>
    <row r="744" spans="1:21">
      <c r="A744" s="40">
        <v>7</v>
      </c>
      <c r="B744" s="40">
        <v>3</v>
      </c>
      <c r="C744" s="40">
        <v>7</v>
      </c>
      <c r="D744" s="40">
        <f t="shared" si="100"/>
        <v>0</v>
      </c>
      <c r="E744" s="40">
        <f t="shared" si="101"/>
        <v>0</v>
      </c>
      <c r="F744" s="40">
        <f t="shared" si="102"/>
        <v>0</v>
      </c>
      <c r="G744" s="40">
        <f t="shared" si="103"/>
        <v>0</v>
      </c>
      <c r="H744" s="40">
        <f t="shared" si="104"/>
        <v>0</v>
      </c>
      <c r="I744" s="40">
        <f t="shared" si="105"/>
        <v>0</v>
      </c>
      <c r="J744" s="40">
        <f t="shared" si="106"/>
        <v>0</v>
      </c>
      <c r="K744" s="40">
        <f t="shared" si="107"/>
        <v>0</v>
      </c>
      <c r="L744" s="40">
        <f t="shared" si="108"/>
        <v>0</v>
      </c>
      <c r="M744" s="40">
        <v>1</v>
      </c>
      <c r="N744" s="40">
        <v>0.83333333333333337</v>
      </c>
      <c r="O744" s="40">
        <v>0.5</v>
      </c>
      <c r="P744" s="40">
        <v>0.33333333333333331</v>
      </c>
      <c r="Q744" s="40">
        <v>0</v>
      </c>
      <c r="R744" s="40">
        <v>0</v>
      </c>
      <c r="S744" s="40">
        <v>0</v>
      </c>
      <c r="T744" s="40">
        <v>0</v>
      </c>
      <c r="U744" s="40">
        <v>6</v>
      </c>
    </row>
    <row r="745" spans="1:21">
      <c r="A745" s="40">
        <v>7</v>
      </c>
      <c r="B745" s="40">
        <v>4</v>
      </c>
      <c r="C745" s="40">
        <v>2</v>
      </c>
      <c r="D745" s="40">
        <f t="shared" si="100"/>
        <v>0</v>
      </c>
      <c r="E745" s="40">
        <f t="shared" si="101"/>
        <v>0</v>
      </c>
      <c r="F745" s="40">
        <f t="shared" si="102"/>
        <v>0</v>
      </c>
      <c r="G745" s="40">
        <f t="shared" si="103"/>
        <v>0</v>
      </c>
      <c r="H745" s="40">
        <f t="shared" si="104"/>
        <v>0</v>
      </c>
      <c r="I745" s="40">
        <f t="shared" si="105"/>
        <v>0</v>
      </c>
      <c r="J745" s="40">
        <f t="shared" si="106"/>
        <v>0</v>
      </c>
      <c r="K745" s="40">
        <f t="shared" si="107"/>
        <v>0</v>
      </c>
      <c r="L745" s="40">
        <f t="shared" si="108"/>
        <v>0</v>
      </c>
      <c r="M745" s="40">
        <v>1</v>
      </c>
      <c r="N745" s="40">
        <v>1</v>
      </c>
      <c r="O745" s="40">
        <v>0.31818181818181818</v>
      </c>
      <c r="P745" s="40">
        <v>0.13636363636363635</v>
      </c>
      <c r="Q745" s="40">
        <v>0</v>
      </c>
      <c r="R745" s="40">
        <v>0</v>
      </c>
      <c r="S745" s="40">
        <v>0</v>
      </c>
      <c r="T745" s="40">
        <v>0</v>
      </c>
      <c r="U745" s="40">
        <v>22</v>
      </c>
    </row>
    <row r="746" spans="1:21">
      <c r="A746" s="40">
        <v>7</v>
      </c>
      <c r="B746" s="40">
        <v>4</v>
      </c>
      <c r="C746" s="40">
        <v>3</v>
      </c>
      <c r="D746" s="40">
        <f t="shared" si="100"/>
        <v>0</v>
      </c>
      <c r="E746" s="40">
        <f t="shared" si="101"/>
        <v>0</v>
      </c>
      <c r="F746" s="40">
        <f t="shared" si="102"/>
        <v>0</v>
      </c>
      <c r="G746" s="40">
        <f t="shared" si="103"/>
        <v>0</v>
      </c>
      <c r="H746" s="40">
        <f t="shared" si="104"/>
        <v>0</v>
      </c>
      <c r="I746" s="40">
        <f t="shared" si="105"/>
        <v>0</v>
      </c>
      <c r="J746" s="40">
        <f t="shared" si="106"/>
        <v>0</v>
      </c>
      <c r="K746" s="40">
        <f t="shared" si="107"/>
        <v>0</v>
      </c>
      <c r="L746" s="40">
        <f t="shared" si="108"/>
        <v>0</v>
      </c>
      <c r="M746" s="40">
        <v>1</v>
      </c>
      <c r="N746" s="40">
        <v>0.98958333333333337</v>
      </c>
      <c r="O746" s="40">
        <v>0.63541666666666663</v>
      </c>
      <c r="P746" s="40">
        <v>8.3333333333333329E-2</v>
      </c>
      <c r="Q746" s="40">
        <v>2.0833333333333332E-2</v>
      </c>
      <c r="R746" s="40">
        <v>0</v>
      </c>
      <c r="S746" s="40">
        <v>0</v>
      </c>
      <c r="T746" s="40">
        <v>0</v>
      </c>
      <c r="U746" s="40">
        <v>96</v>
      </c>
    </row>
    <row r="747" spans="1:21">
      <c r="A747" s="40">
        <v>7</v>
      </c>
      <c r="B747" s="40">
        <v>4</v>
      </c>
      <c r="C747" s="40">
        <v>4</v>
      </c>
      <c r="D747" s="40">
        <f t="shared" si="100"/>
        <v>0</v>
      </c>
      <c r="E747" s="40">
        <f t="shared" si="101"/>
        <v>0</v>
      </c>
      <c r="F747" s="40">
        <f t="shared" si="102"/>
        <v>0</v>
      </c>
      <c r="G747" s="40">
        <f t="shared" si="103"/>
        <v>0</v>
      </c>
      <c r="H747" s="40">
        <f t="shared" si="104"/>
        <v>0</v>
      </c>
      <c r="I747" s="40">
        <f t="shared" si="105"/>
        <v>0</v>
      </c>
      <c r="J747" s="40">
        <f t="shared" si="106"/>
        <v>0</v>
      </c>
      <c r="K747" s="40">
        <f t="shared" si="107"/>
        <v>0</v>
      </c>
      <c r="L747" s="40">
        <f t="shared" si="108"/>
        <v>0</v>
      </c>
      <c r="M747" s="40">
        <v>1</v>
      </c>
      <c r="N747" s="40">
        <v>0.98421052631578942</v>
      </c>
      <c r="O747" s="40">
        <v>0.71052631578947367</v>
      </c>
      <c r="P747" s="40">
        <v>0.25263157894736843</v>
      </c>
      <c r="Q747" s="40">
        <v>4.2105263157894736E-2</v>
      </c>
      <c r="R747" s="40">
        <v>1.0526315789473684E-2</v>
      </c>
      <c r="S747" s="40">
        <v>5.263157894736842E-3</v>
      </c>
      <c r="T747" s="40">
        <v>5.263157894736842E-3</v>
      </c>
      <c r="U747" s="40">
        <v>190</v>
      </c>
    </row>
    <row r="748" spans="1:21">
      <c r="A748" s="40">
        <v>7</v>
      </c>
      <c r="B748" s="40">
        <v>4</v>
      </c>
      <c r="C748" s="40">
        <v>5</v>
      </c>
      <c r="D748" s="40">
        <f t="shared" si="100"/>
        <v>0</v>
      </c>
      <c r="E748" s="40">
        <f t="shared" si="101"/>
        <v>0</v>
      </c>
      <c r="F748" s="40">
        <f t="shared" si="102"/>
        <v>0</v>
      </c>
      <c r="G748" s="40">
        <f t="shared" si="103"/>
        <v>0</v>
      </c>
      <c r="H748" s="40">
        <f t="shared" si="104"/>
        <v>0</v>
      </c>
      <c r="I748" s="40">
        <f t="shared" si="105"/>
        <v>0</v>
      </c>
      <c r="J748" s="40">
        <f t="shared" si="106"/>
        <v>0</v>
      </c>
      <c r="K748" s="40">
        <f t="shared" si="107"/>
        <v>0</v>
      </c>
      <c r="L748" s="40">
        <f t="shared" si="108"/>
        <v>0</v>
      </c>
      <c r="M748" s="40">
        <v>1</v>
      </c>
      <c r="N748" s="40">
        <v>0.98611111111111116</v>
      </c>
      <c r="O748" s="40">
        <v>0.84722222222222221</v>
      </c>
      <c r="P748" s="40">
        <v>0.34722222222222221</v>
      </c>
      <c r="Q748" s="40">
        <v>8.3333333333333329E-2</v>
      </c>
      <c r="R748" s="40">
        <v>3.4722222222222224E-2</v>
      </c>
      <c r="S748" s="40">
        <v>2.0833333333333332E-2</v>
      </c>
      <c r="T748" s="40">
        <v>2.0833333333333332E-2</v>
      </c>
      <c r="U748" s="40">
        <v>144</v>
      </c>
    </row>
    <row r="749" spans="1:21">
      <c r="A749" s="40">
        <v>7</v>
      </c>
      <c r="B749" s="40">
        <v>4</v>
      </c>
      <c r="C749" s="40">
        <v>6</v>
      </c>
      <c r="D749" s="40">
        <f t="shared" si="100"/>
        <v>0</v>
      </c>
      <c r="E749" s="40">
        <f t="shared" si="101"/>
        <v>0</v>
      </c>
      <c r="F749" s="40">
        <f t="shared" si="102"/>
        <v>0</v>
      </c>
      <c r="G749" s="40">
        <f t="shared" si="103"/>
        <v>0</v>
      </c>
      <c r="H749" s="40">
        <f t="shared" si="104"/>
        <v>0</v>
      </c>
      <c r="I749" s="40">
        <f t="shared" si="105"/>
        <v>0</v>
      </c>
      <c r="J749" s="40">
        <f t="shared" si="106"/>
        <v>0</v>
      </c>
      <c r="K749" s="40">
        <f t="shared" si="107"/>
        <v>0</v>
      </c>
      <c r="L749" s="40">
        <f t="shared" si="108"/>
        <v>0</v>
      </c>
      <c r="M749" s="40">
        <v>1</v>
      </c>
      <c r="N749" s="40">
        <v>0.98245614035087714</v>
      </c>
      <c r="O749" s="40">
        <v>0.85964912280701755</v>
      </c>
      <c r="P749" s="40">
        <v>0.49122807017543857</v>
      </c>
      <c r="Q749" s="40">
        <v>0.15789473684210525</v>
      </c>
      <c r="R749" s="40">
        <v>5.2631578947368418E-2</v>
      </c>
      <c r="S749" s="40">
        <v>3.5087719298245612E-2</v>
      </c>
      <c r="T749" s="40">
        <v>1.7543859649122806E-2</v>
      </c>
      <c r="U749" s="40">
        <v>57</v>
      </c>
    </row>
    <row r="750" spans="1:21">
      <c r="A750" s="40">
        <v>7</v>
      </c>
      <c r="B750" s="40">
        <v>4</v>
      </c>
      <c r="C750" s="40">
        <v>7</v>
      </c>
      <c r="D750" s="40">
        <f t="shared" si="100"/>
        <v>0</v>
      </c>
      <c r="E750" s="40">
        <f t="shared" si="101"/>
        <v>0</v>
      </c>
      <c r="F750" s="40">
        <f t="shared" si="102"/>
        <v>0</v>
      </c>
      <c r="G750" s="40">
        <f t="shared" si="103"/>
        <v>0</v>
      </c>
      <c r="H750" s="40">
        <f t="shared" si="104"/>
        <v>0</v>
      </c>
      <c r="I750" s="40">
        <f t="shared" si="105"/>
        <v>0</v>
      </c>
      <c r="J750" s="40">
        <f t="shared" si="106"/>
        <v>0</v>
      </c>
      <c r="K750" s="40">
        <f t="shared" si="107"/>
        <v>0</v>
      </c>
      <c r="L750" s="40">
        <f t="shared" si="108"/>
        <v>0</v>
      </c>
      <c r="M750" s="40">
        <v>1</v>
      </c>
      <c r="N750" s="40">
        <v>0.95</v>
      </c>
      <c r="O750" s="40">
        <v>0.75</v>
      </c>
      <c r="P750" s="40">
        <v>0.45</v>
      </c>
      <c r="Q750" s="40">
        <v>0.15</v>
      </c>
      <c r="R750" s="40">
        <v>0.1</v>
      </c>
      <c r="S750" s="40">
        <v>0.05</v>
      </c>
      <c r="T750" s="40">
        <v>0</v>
      </c>
      <c r="U750" s="40">
        <v>20</v>
      </c>
    </row>
    <row r="751" spans="1:21">
      <c r="A751" s="40">
        <v>7</v>
      </c>
      <c r="B751" s="40">
        <v>4</v>
      </c>
      <c r="C751" s="40">
        <v>8</v>
      </c>
      <c r="D751" s="40">
        <f t="shared" si="100"/>
        <v>0</v>
      </c>
      <c r="E751" s="40">
        <f t="shared" si="101"/>
        <v>0</v>
      </c>
      <c r="F751" s="40">
        <f t="shared" si="102"/>
        <v>0</v>
      </c>
      <c r="G751" s="40">
        <f t="shared" si="103"/>
        <v>0</v>
      </c>
      <c r="H751" s="40">
        <f t="shared" si="104"/>
        <v>0</v>
      </c>
      <c r="I751" s="40">
        <f t="shared" si="105"/>
        <v>0</v>
      </c>
      <c r="J751" s="40">
        <f t="shared" si="106"/>
        <v>0</v>
      </c>
      <c r="K751" s="40">
        <f t="shared" si="107"/>
        <v>0</v>
      </c>
      <c r="L751" s="40">
        <f t="shared" si="108"/>
        <v>0</v>
      </c>
      <c r="M751" s="40">
        <v>1</v>
      </c>
      <c r="N751" s="40">
        <v>1</v>
      </c>
      <c r="O751" s="40">
        <v>0.5</v>
      </c>
      <c r="P751" s="40">
        <v>0</v>
      </c>
      <c r="Q751" s="40">
        <v>0</v>
      </c>
      <c r="R751" s="40">
        <v>0</v>
      </c>
      <c r="S751" s="40">
        <v>0</v>
      </c>
      <c r="T751" s="40">
        <v>0</v>
      </c>
      <c r="U751" s="40">
        <v>4</v>
      </c>
    </row>
    <row r="752" spans="1:21">
      <c r="A752" s="40">
        <v>7</v>
      </c>
      <c r="B752" s="40">
        <v>4</v>
      </c>
      <c r="C752" s="40">
        <v>10</v>
      </c>
      <c r="D752" s="40">
        <f t="shared" si="100"/>
        <v>0</v>
      </c>
      <c r="E752" s="40">
        <f t="shared" si="101"/>
        <v>0</v>
      </c>
      <c r="F752" s="40">
        <f t="shared" si="102"/>
        <v>0</v>
      </c>
      <c r="G752" s="40">
        <f t="shared" si="103"/>
        <v>0</v>
      </c>
      <c r="H752" s="40">
        <f t="shared" si="104"/>
        <v>0</v>
      </c>
      <c r="I752" s="40">
        <f t="shared" si="105"/>
        <v>0</v>
      </c>
      <c r="J752" s="40">
        <f t="shared" si="106"/>
        <v>0</v>
      </c>
      <c r="K752" s="40">
        <f t="shared" si="107"/>
        <v>0</v>
      </c>
      <c r="L752" s="40">
        <f t="shared" si="108"/>
        <v>0</v>
      </c>
      <c r="M752" s="40">
        <v>1</v>
      </c>
      <c r="N752" s="40">
        <v>1</v>
      </c>
      <c r="O752" s="40">
        <v>1</v>
      </c>
      <c r="P752" s="40">
        <v>1</v>
      </c>
      <c r="Q752" s="40">
        <v>1</v>
      </c>
      <c r="R752" s="40">
        <v>1</v>
      </c>
      <c r="S752" s="40">
        <v>1</v>
      </c>
      <c r="T752" s="40">
        <v>1</v>
      </c>
      <c r="U752" s="40">
        <v>1</v>
      </c>
    </row>
    <row r="753" spans="1:21">
      <c r="A753" s="40">
        <v>7</v>
      </c>
      <c r="B753" s="40">
        <v>4</v>
      </c>
      <c r="C753" s="40">
        <v>12</v>
      </c>
      <c r="D753" s="40">
        <f t="shared" si="100"/>
        <v>0</v>
      </c>
      <c r="E753" s="40">
        <f t="shared" si="101"/>
        <v>0</v>
      </c>
      <c r="F753" s="40">
        <f t="shared" si="102"/>
        <v>0</v>
      </c>
      <c r="G753" s="40">
        <f t="shared" si="103"/>
        <v>0</v>
      </c>
      <c r="H753" s="40">
        <f t="shared" si="104"/>
        <v>0</v>
      </c>
      <c r="I753" s="40">
        <f t="shared" si="105"/>
        <v>0</v>
      </c>
      <c r="J753" s="40">
        <f t="shared" si="106"/>
        <v>0</v>
      </c>
      <c r="K753" s="40">
        <f t="shared" si="107"/>
        <v>0</v>
      </c>
      <c r="L753" s="40">
        <f t="shared" si="108"/>
        <v>0</v>
      </c>
      <c r="M753" s="40">
        <v>1</v>
      </c>
      <c r="N753" s="40">
        <v>1</v>
      </c>
      <c r="O753" s="40">
        <v>1</v>
      </c>
      <c r="P753" s="40">
        <v>1</v>
      </c>
      <c r="Q753" s="40">
        <v>1</v>
      </c>
      <c r="R753" s="40">
        <v>1</v>
      </c>
      <c r="S753" s="40">
        <v>1</v>
      </c>
      <c r="T753" s="40">
        <v>1</v>
      </c>
      <c r="U753" s="40">
        <v>1</v>
      </c>
    </row>
    <row r="754" spans="1:21">
      <c r="A754" s="40">
        <v>7</v>
      </c>
      <c r="B754" s="40">
        <v>5</v>
      </c>
      <c r="C754" s="40">
        <v>2</v>
      </c>
      <c r="D754" s="40">
        <f t="shared" si="100"/>
        <v>0</v>
      </c>
      <c r="E754" s="40">
        <f t="shared" si="101"/>
        <v>0</v>
      </c>
      <c r="F754" s="40">
        <f t="shared" si="102"/>
        <v>0</v>
      </c>
      <c r="G754" s="40">
        <f t="shared" si="103"/>
        <v>0</v>
      </c>
      <c r="H754" s="40">
        <f t="shared" si="104"/>
        <v>0</v>
      </c>
      <c r="I754" s="40">
        <f t="shared" si="105"/>
        <v>0</v>
      </c>
      <c r="J754" s="40">
        <f t="shared" si="106"/>
        <v>0</v>
      </c>
      <c r="K754" s="40">
        <f t="shared" si="107"/>
        <v>0</v>
      </c>
      <c r="L754" s="40">
        <f t="shared" si="108"/>
        <v>0</v>
      </c>
      <c r="M754" s="40">
        <v>1</v>
      </c>
      <c r="N754" s="40">
        <v>1</v>
      </c>
      <c r="O754" s="40">
        <v>1</v>
      </c>
      <c r="P754" s="40">
        <v>0</v>
      </c>
      <c r="Q754" s="40">
        <v>0</v>
      </c>
      <c r="R754" s="40">
        <v>0</v>
      </c>
      <c r="S754" s="40">
        <v>0</v>
      </c>
      <c r="T754" s="40">
        <v>0</v>
      </c>
      <c r="U754" s="40">
        <v>4</v>
      </c>
    </row>
    <row r="755" spans="1:21">
      <c r="A755" s="40">
        <v>7</v>
      </c>
      <c r="B755" s="40">
        <v>5</v>
      </c>
      <c r="C755" s="40">
        <v>3</v>
      </c>
      <c r="D755" s="40">
        <f t="shared" si="100"/>
        <v>0</v>
      </c>
      <c r="E755" s="40">
        <f t="shared" si="101"/>
        <v>0</v>
      </c>
      <c r="F755" s="40">
        <f t="shared" si="102"/>
        <v>0</v>
      </c>
      <c r="G755" s="40">
        <f t="shared" si="103"/>
        <v>0</v>
      </c>
      <c r="H755" s="40">
        <f t="shared" si="104"/>
        <v>0</v>
      </c>
      <c r="I755" s="40">
        <f t="shared" si="105"/>
        <v>0</v>
      </c>
      <c r="J755" s="40">
        <f t="shared" si="106"/>
        <v>0</v>
      </c>
      <c r="K755" s="40">
        <f t="shared" si="107"/>
        <v>0</v>
      </c>
      <c r="L755" s="40">
        <f t="shared" si="108"/>
        <v>0</v>
      </c>
      <c r="M755" s="40">
        <v>1</v>
      </c>
      <c r="N755" s="40">
        <v>1</v>
      </c>
      <c r="O755" s="40">
        <v>0.89830508474576276</v>
      </c>
      <c r="P755" s="40">
        <v>0.16949152542372881</v>
      </c>
      <c r="Q755" s="40">
        <v>3.3898305084745763E-2</v>
      </c>
      <c r="R755" s="40">
        <v>1.6949152542372881E-2</v>
      </c>
      <c r="S755" s="40">
        <v>1.6949152542372881E-2</v>
      </c>
      <c r="T755" s="40">
        <v>1.6949152542372881E-2</v>
      </c>
      <c r="U755" s="40">
        <v>59</v>
      </c>
    </row>
    <row r="756" spans="1:21">
      <c r="A756" s="40">
        <v>7</v>
      </c>
      <c r="B756" s="40">
        <v>5</v>
      </c>
      <c r="C756" s="40">
        <v>4</v>
      </c>
      <c r="D756" s="40">
        <f t="shared" si="100"/>
        <v>0</v>
      </c>
      <c r="E756" s="40">
        <f t="shared" si="101"/>
        <v>0</v>
      </c>
      <c r="F756" s="40">
        <f t="shared" si="102"/>
        <v>0</v>
      </c>
      <c r="G756" s="40">
        <f t="shared" si="103"/>
        <v>0</v>
      </c>
      <c r="H756" s="40">
        <f t="shared" si="104"/>
        <v>0</v>
      </c>
      <c r="I756" s="40">
        <f t="shared" si="105"/>
        <v>0</v>
      </c>
      <c r="J756" s="40">
        <f t="shared" si="106"/>
        <v>0</v>
      </c>
      <c r="K756" s="40">
        <f t="shared" si="107"/>
        <v>0</v>
      </c>
      <c r="L756" s="40">
        <f t="shared" si="108"/>
        <v>0</v>
      </c>
      <c r="M756" s="40">
        <v>1</v>
      </c>
      <c r="N756" s="40">
        <v>1</v>
      </c>
      <c r="O756" s="40">
        <v>0.92222222222222228</v>
      </c>
      <c r="P756" s="40">
        <v>0.46111111111111114</v>
      </c>
      <c r="Q756" s="40">
        <v>0.17222222222222222</v>
      </c>
      <c r="R756" s="40">
        <v>3.3333333333333333E-2</v>
      </c>
      <c r="S756" s="40">
        <v>1.6666666666666666E-2</v>
      </c>
      <c r="T756" s="40">
        <v>1.1111111111111112E-2</v>
      </c>
      <c r="U756" s="40">
        <v>180</v>
      </c>
    </row>
    <row r="757" spans="1:21">
      <c r="A757" s="40">
        <v>7</v>
      </c>
      <c r="B757" s="40">
        <v>5</v>
      </c>
      <c r="C757" s="40">
        <v>5</v>
      </c>
      <c r="D757" s="40">
        <f t="shared" si="100"/>
        <v>0</v>
      </c>
      <c r="E757" s="40">
        <f t="shared" si="101"/>
        <v>0</v>
      </c>
      <c r="F757" s="40">
        <f t="shared" si="102"/>
        <v>0</v>
      </c>
      <c r="G757" s="40">
        <f t="shared" si="103"/>
        <v>0</v>
      </c>
      <c r="H757" s="40">
        <f t="shared" si="104"/>
        <v>0</v>
      </c>
      <c r="I757" s="40">
        <f t="shared" si="105"/>
        <v>0</v>
      </c>
      <c r="J757" s="40">
        <f t="shared" si="106"/>
        <v>0</v>
      </c>
      <c r="K757" s="40">
        <f t="shared" si="107"/>
        <v>0</v>
      </c>
      <c r="L757" s="40">
        <f t="shared" si="108"/>
        <v>0</v>
      </c>
      <c r="M757" s="40">
        <v>1</v>
      </c>
      <c r="N757" s="40">
        <v>1</v>
      </c>
      <c r="O757" s="40">
        <v>0.94312796208530802</v>
      </c>
      <c r="P757" s="40">
        <v>0.55924170616113744</v>
      </c>
      <c r="Q757" s="40">
        <v>0.20853080568720378</v>
      </c>
      <c r="R757" s="40">
        <v>6.6350710900473939E-2</v>
      </c>
      <c r="S757" s="40">
        <v>3.3175355450236969E-2</v>
      </c>
      <c r="T757" s="40">
        <v>2.3696682464454975E-2</v>
      </c>
      <c r="U757" s="40">
        <v>211</v>
      </c>
    </row>
    <row r="758" spans="1:21">
      <c r="A758" s="40">
        <v>7</v>
      </c>
      <c r="B758" s="40">
        <v>5</v>
      </c>
      <c r="C758" s="40">
        <v>6</v>
      </c>
      <c r="D758" s="40">
        <f t="shared" si="100"/>
        <v>0</v>
      </c>
      <c r="E758" s="40">
        <f t="shared" si="101"/>
        <v>0</v>
      </c>
      <c r="F758" s="40">
        <f t="shared" si="102"/>
        <v>0</v>
      </c>
      <c r="G758" s="40">
        <f t="shared" si="103"/>
        <v>0</v>
      </c>
      <c r="H758" s="40">
        <f t="shared" si="104"/>
        <v>0</v>
      </c>
      <c r="I758" s="40">
        <f t="shared" si="105"/>
        <v>0</v>
      </c>
      <c r="J758" s="40">
        <f t="shared" si="106"/>
        <v>0</v>
      </c>
      <c r="K758" s="40">
        <f t="shared" si="107"/>
        <v>0</v>
      </c>
      <c r="L758" s="40">
        <f t="shared" si="108"/>
        <v>0</v>
      </c>
      <c r="M758" s="40">
        <v>1</v>
      </c>
      <c r="N758" s="40">
        <v>1</v>
      </c>
      <c r="O758" s="40">
        <v>0.94059405940594054</v>
      </c>
      <c r="P758" s="40">
        <v>0.62376237623762376</v>
      </c>
      <c r="Q758" s="40">
        <v>0.33663366336633666</v>
      </c>
      <c r="R758" s="40">
        <v>8.9108910891089105E-2</v>
      </c>
      <c r="S758" s="40">
        <v>2.9702970297029702E-2</v>
      </c>
      <c r="T758" s="40">
        <v>1.9801980198019802E-2</v>
      </c>
      <c r="U758" s="40">
        <v>101</v>
      </c>
    </row>
    <row r="759" spans="1:21">
      <c r="A759" s="40">
        <v>7</v>
      </c>
      <c r="B759" s="40">
        <v>5</v>
      </c>
      <c r="C759" s="40">
        <v>7</v>
      </c>
      <c r="D759" s="40">
        <f t="shared" si="100"/>
        <v>0</v>
      </c>
      <c r="E759" s="40">
        <f t="shared" si="101"/>
        <v>0</v>
      </c>
      <c r="F759" s="40">
        <f t="shared" si="102"/>
        <v>0</v>
      </c>
      <c r="G759" s="40">
        <f t="shared" si="103"/>
        <v>0</v>
      </c>
      <c r="H759" s="40">
        <f t="shared" si="104"/>
        <v>0</v>
      </c>
      <c r="I759" s="40">
        <f t="shared" si="105"/>
        <v>0</v>
      </c>
      <c r="J759" s="40">
        <f t="shared" si="106"/>
        <v>0</v>
      </c>
      <c r="K759" s="40">
        <f t="shared" si="107"/>
        <v>0</v>
      </c>
      <c r="L759" s="40">
        <f t="shared" si="108"/>
        <v>0</v>
      </c>
      <c r="M759" s="40">
        <v>1</v>
      </c>
      <c r="N759" s="40">
        <v>1</v>
      </c>
      <c r="O759" s="40">
        <v>0.875</v>
      </c>
      <c r="P759" s="40">
        <v>0.66666666666666663</v>
      </c>
      <c r="Q759" s="40">
        <v>0.375</v>
      </c>
      <c r="R759" s="40">
        <v>0.20833333333333334</v>
      </c>
      <c r="S759" s="40">
        <v>0.10416666666666667</v>
      </c>
      <c r="T759" s="40">
        <v>6.25E-2</v>
      </c>
      <c r="U759" s="40">
        <v>48</v>
      </c>
    </row>
    <row r="760" spans="1:21">
      <c r="A760" s="40">
        <v>7</v>
      </c>
      <c r="B760" s="40">
        <v>5</v>
      </c>
      <c r="C760" s="40">
        <v>8</v>
      </c>
      <c r="D760" s="40">
        <f t="shared" si="100"/>
        <v>0</v>
      </c>
      <c r="E760" s="40">
        <f t="shared" si="101"/>
        <v>0</v>
      </c>
      <c r="F760" s="40">
        <f t="shared" si="102"/>
        <v>0</v>
      </c>
      <c r="G760" s="40">
        <f t="shared" si="103"/>
        <v>0</v>
      </c>
      <c r="H760" s="40">
        <f t="shared" si="104"/>
        <v>0</v>
      </c>
      <c r="I760" s="40">
        <f t="shared" si="105"/>
        <v>0</v>
      </c>
      <c r="J760" s="40">
        <f t="shared" si="106"/>
        <v>0</v>
      </c>
      <c r="K760" s="40">
        <f t="shared" si="107"/>
        <v>0</v>
      </c>
      <c r="L760" s="40">
        <f t="shared" si="108"/>
        <v>0</v>
      </c>
      <c r="M760" s="40">
        <v>1</v>
      </c>
      <c r="N760" s="40">
        <v>1</v>
      </c>
      <c r="O760" s="40">
        <v>0.82352941176470584</v>
      </c>
      <c r="P760" s="40">
        <v>0.6470588235294118</v>
      </c>
      <c r="Q760" s="40">
        <v>0.41176470588235292</v>
      </c>
      <c r="R760" s="40">
        <v>0.17647058823529413</v>
      </c>
      <c r="S760" s="40">
        <v>5.8823529411764705E-2</v>
      </c>
      <c r="T760" s="40">
        <v>5.8823529411764705E-2</v>
      </c>
      <c r="U760" s="40">
        <v>17</v>
      </c>
    </row>
    <row r="761" spans="1:21">
      <c r="A761" s="40">
        <v>7</v>
      </c>
      <c r="B761" s="40">
        <v>5</v>
      </c>
      <c r="C761" s="40">
        <v>9</v>
      </c>
      <c r="D761" s="40">
        <f t="shared" si="100"/>
        <v>0</v>
      </c>
      <c r="E761" s="40">
        <f t="shared" si="101"/>
        <v>0</v>
      </c>
      <c r="F761" s="40">
        <f t="shared" si="102"/>
        <v>0</v>
      </c>
      <c r="G761" s="40">
        <f t="shared" si="103"/>
        <v>0</v>
      </c>
      <c r="H761" s="40">
        <f t="shared" si="104"/>
        <v>0</v>
      </c>
      <c r="I761" s="40">
        <f t="shared" si="105"/>
        <v>0</v>
      </c>
      <c r="J761" s="40">
        <f t="shared" si="106"/>
        <v>0</v>
      </c>
      <c r="K761" s="40">
        <f t="shared" si="107"/>
        <v>0</v>
      </c>
      <c r="L761" s="40">
        <f t="shared" si="108"/>
        <v>0</v>
      </c>
      <c r="M761" s="40">
        <v>1</v>
      </c>
      <c r="N761" s="40">
        <v>1</v>
      </c>
      <c r="O761" s="40">
        <v>1</v>
      </c>
      <c r="P761" s="40">
        <v>1</v>
      </c>
      <c r="Q761" s="40">
        <v>1</v>
      </c>
      <c r="R761" s="40">
        <v>1</v>
      </c>
      <c r="S761" s="40">
        <v>1</v>
      </c>
      <c r="T761" s="40">
        <v>0.5</v>
      </c>
      <c r="U761" s="40">
        <v>2</v>
      </c>
    </row>
    <row r="762" spans="1:21">
      <c r="A762" s="40">
        <v>7</v>
      </c>
      <c r="B762" s="40">
        <v>5</v>
      </c>
      <c r="C762" s="40">
        <v>10</v>
      </c>
      <c r="D762" s="40">
        <f t="shared" si="100"/>
        <v>0</v>
      </c>
      <c r="E762" s="40">
        <f t="shared" si="101"/>
        <v>0</v>
      </c>
      <c r="F762" s="40">
        <f t="shared" si="102"/>
        <v>0</v>
      </c>
      <c r="G762" s="40">
        <f t="shared" si="103"/>
        <v>0</v>
      </c>
      <c r="H762" s="40">
        <f t="shared" si="104"/>
        <v>0</v>
      </c>
      <c r="I762" s="40">
        <f t="shared" si="105"/>
        <v>0</v>
      </c>
      <c r="J762" s="40">
        <f t="shared" si="106"/>
        <v>0</v>
      </c>
      <c r="K762" s="40">
        <f t="shared" si="107"/>
        <v>0</v>
      </c>
      <c r="L762" s="40">
        <f t="shared" si="108"/>
        <v>0</v>
      </c>
      <c r="M762" s="40">
        <v>1</v>
      </c>
      <c r="N762" s="40">
        <v>1</v>
      </c>
      <c r="O762" s="40">
        <v>1</v>
      </c>
      <c r="P762" s="40">
        <v>1</v>
      </c>
      <c r="Q762" s="40">
        <v>1</v>
      </c>
      <c r="R762" s="40">
        <v>0.5</v>
      </c>
      <c r="S762" s="40">
        <v>0</v>
      </c>
      <c r="T762" s="40">
        <v>0</v>
      </c>
      <c r="U762" s="40">
        <v>2</v>
      </c>
    </row>
    <row r="763" spans="1:21">
      <c r="A763" s="40">
        <v>7</v>
      </c>
      <c r="B763" s="40">
        <v>5</v>
      </c>
      <c r="C763" s="40">
        <v>11</v>
      </c>
      <c r="D763" s="40">
        <f t="shared" si="100"/>
        <v>0</v>
      </c>
      <c r="E763" s="40">
        <f t="shared" si="101"/>
        <v>0</v>
      </c>
      <c r="F763" s="40">
        <f t="shared" si="102"/>
        <v>0</v>
      </c>
      <c r="G763" s="40">
        <f t="shared" si="103"/>
        <v>0</v>
      </c>
      <c r="H763" s="40">
        <f t="shared" si="104"/>
        <v>0</v>
      </c>
      <c r="I763" s="40">
        <f t="shared" si="105"/>
        <v>0</v>
      </c>
      <c r="J763" s="40">
        <f t="shared" si="106"/>
        <v>0</v>
      </c>
      <c r="K763" s="40">
        <f t="shared" si="107"/>
        <v>0</v>
      </c>
      <c r="L763" s="40">
        <f t="shared" si="108"/>
        <v>0</v>
      </c>
      <c r="M763" s="40">
        <v>1</v>
      </c>
      <c r="N763" s="40">
        <v>1</v>
      </c>
      <c r="O763" s="40">
        <v>1</v>
      </c>
      <c r="P763" s="40">
        <v>0.5</v>
      </c>
      <c r="Q763" s="40">
        <v>0</v>
      </c>
      <c r="R763" s="40">
        <v>0</v>
      </c>
      <c r="S763" s="40">
        <v>0</v>
      </c>
      <c r="T763" s="40">
        <v>0</v>
      </c>
      <c r="U763" s="40">
        <v>2</v>
      </c>
    </row>
    <row r="764" spans="1:21">
      <c r="A764" s="40">
        <v>7</v>
      </c>
      <c r="B764" s="40">
        <v>6</v>
      </c>
      <c r="C764" s="40">
        <v>2</v>
      </c>
      <c r="D764" s="40">
        <f t="shared" si="100"/>
        <v>0</v>
      </c>
      <c r="E764" s="40">
        <f t="shared" si="101"/>
        <v>0</v>
      </c>
      <c r="F764" s="40">
        <f t="shared" si="102"/>
        <v>0</v>
      </c>
      <c r="G764" s="40">
        <f t="shared" si="103"/>
        <v>0</v>
      </c>
      <c r="H764" s="40">
        <f t="shared" si="104"/>
        <v>0</v>
      </c>
      <c r="I764" s="40">
        <f t="shared" si="105"/>
        <v>0</v>
      </c>
      <c r="J764" s="40">
        <f t="shared" si="106"/>
        <v>0</v>
      </c>
      <c r="K764" s="40">
        <f t="shared" si="107"/>
        <v>0</v>
      </c>
      <c r="L764" s="40">
        <f t="shared" si="108"/>
        <v>0</v>
      </c>
      <c r="M764" s="40">
        <v>1</v>
      </c>
      <c r="N764" s="40">
        <v>1</v>
      </c>
      <c r="O764" s="40">
        <v>1</v>
      </c>
      <c r="P764" s="40">
        <v>0</v>
      </c>
      <c r="Q764" s="40">
        <v>0</v>
      </c>
      <c r="R764" s="40">
        <v>0</v>
      </c>
      <c r="S764" s="40">
        <v>0</v>
      </c>
      <c r="T764" s="40">
        <v>0</v>
      </c>
      <c r="U764" s="40">
        <v>1</v>
      </c>
    </row>
    <row r="765" spans="1:21">
      <c r="A765" s="40">
        <v>7</v>
      </c>
      <c r="B765" s="40">
        <v>6</v>
      </c>
      <c r="C765" s="40">
        <v>3</v>
      </c>
      <c r="D765" s="40">
        <f t="shared" si="100"/>
        <v>0</v>
      </c>
      <c r="E765" s="40">
        <f t="shared" si="101"/>
        <v>0</v>
      </c>
      <c r="F765" s="40">
        <f t="shared" si="102"/>
        <v>0</v>
      </c>
      <c r="G765" s="40">
        <f t="shared" si="103"/>
        <v>0</v>
      </c>
      <c r="H765" s="40">
        <f t="shared" si="104"/>
        <v>0</v>
      </c>
      <c r="I765" s="40">
        <f t="shared" si="105"/>
        <v>0</v>
      </c>
      <c r="J765" s="40">
        <f t="shared" si="106"/>
        <v>0</v>
      </c>
      <c r="K765" s="40">
        <f t="shared" si="107"/>
        <v>0</v>
      </c>
      <c r="L765" s="40">
        <f t="shared" si="108"/>
        <v>0</v>
      </c>
      <c r="M765" s="40">
        <v>1</v>
      </c>
      <c r="N765" s="40">
        <v>1</v>
      </c>
      <c r="O765" s="40">
        <v>1</v>
      </c>
      <c r="P765" s="40">
        <v>0.3</v>
      </c>
      <c r="Q765" s="40">
        <v>0.1</v>
      </c>
      <c r="R765" s="40">
        <v>0.05</v>
      </c>
      <c r="S765" s="40">
        <v>0</v>
      </c>
      <c r="T765" s="40">
        <v>0</v>
      </c>
      <c r="U765" s="40">
        <v>20</v>
      </c>
    </row>
    <row r="766" spans="1:21">
      <c r="A766" s="40">
        <v>7</v>
      </c>
      <c r="B766" s="40">
        <v>6</v>
      </c>
      <c r="C766" s="40">
        <v>4</v>
      </c>
      <c r="D766" s="40">
        <f t="shared" si="100"/>
        <v>0</v>
      </c>
      <c r="E766" s="40">
        <f t="shared" si="101"/>
        <v>0</v>
      </c>
      <c r="F766" s="40">
        <f t="shared" si="102"/>
        <v>0</v>
      </c>
      <c r="G766" s="40">
        <f t="shared" si="103"/>
        <v>0</v>
      </c>
      <c r="H766" s="40">
        <f t="shared" si="104"/>
        <v>0</v>
      </c>
      <c r="I766" s="40">
        <f t="shared" si="105"/>
        <v>0</v>
      </c>
      <c r="J766" s="40">
        <f t="shared" si="106"/>
        <v>0</v>
      </c>
      <c r="K766" s="40">
        <f t="shared" si="107"/>
        <v>0</v>
      </c>
      <c r="L766" s="40">
        <f t="shared" si="108"/>
        <v>0</v>
      </c>
      <c r="M766" s="40">
        <v>1</v>
      </c>
      <c r="N766" s="40">
        <v>1</v>
      </c>
      <c r="O766" s="40">
        <v>0.99186991869918695</v>
      </c>
      <c r="P766" s="40">
        <v>0.71544715447154472</v>
      </c>
      <c r="Q766" s="40">
        <v>0.22764227642276422</v>
      </c>
      <c r="R766" s="40">
        <v>8.943089430894309E-2</v>
      </c>
      <c r="S766" s="40">
        <v>2.4390243902439025E-2</v>
      </c>
      <c r="T766" s="40">
        <v>2.4390243902439025E-2</v>
      </c>
      <c r="U766" s="40">
        <v>123</v>
      </c>
    </row>
    <row r="767" spans="1:21">
      <c r="A767" s="40">
        <v>7</v>
      </c>
      <c r="B767" s="40">
        <v>6</v>
      </c>
      <c r="C767" s="40">
        <v>5</v>
      </c>
      <c r="D767" s="40">
        <f t="shared" si="100"/>
        <v>0</v>
      </c>
      <c r="E767" s="40">
        <f t="shared" si="101"/>
        <v>0</v>
      </c>
      <c r="F767" s="40">
        <f t="shared" si="102"/>
        <v>0</v>
      </c>
      <c r="G767" s="40">
        <f t="shared" si="103"/>
        <v>0</v>
      </c>
      <c r="H767" s="40">
        <f t="shared" si="104"/>
        <v>0</v>
      </c>
      <c r="I767" s="40">
        <f t="shared" si="105"/>
        <v>0</v>
      </c>
      <c r="J767" s="40">
        <f t="shared" si="106"/>
        <v>0</v>
      </c>
      <c r="K767" s="40">
        <f t="shared" si="107"/>
        <v>0</v>
      </c>
      <c r="L767" s="40">
        <f t="shared" si="108"/>
        <v>0</v>
      </c>
      <c r="M767" s="40">
        <v>1</v>
      </c>
      <c r="N767" s="40">
        <v>1</v>
      </c>
      <c r="O767" s="40">
        <v>0.97740112994350281</v>
      </c>
      <c r="P767" s="40">
        <v>0.75141242937853103</v>
      </c>
      <c r="Q767" s="40">
        <v>0.29378531073446329</v>
      </c>
      <c r="R767" s="40">
        <v>9.6045197740112997E-2</v>
      </c>
      <c r="S767" s="40">
        <v>3.3898305084745763E-2</v>
      </c>
      <c r="T767" s="40">
        <v>1.1299435028248588E-2</v>
      </c>
      <c r="U767" s="40">
        <v>177</v>
      </c>
    </row>
    <row r="768" spans="1:21">
      <c r="A768" s="40">
        <v>7</v>
      </c>
      <c r="B768" s="40">
        <v>6</v>
      </c>
      <c r="C768" s="40">
        <v>6</v>
      </c>
      <c r="D768" s="40">
        <f t="shared" si="100"/>
        <v>0</v>
      </c>
      <c r="E768" s="40">
        <f t="shared" si="101"/>
        <v>0</v>
      </c>
      <c r="F768" s="40">
        <f t="shared" si="102"/>
        <v>0</v>
      </c>
      <c r="G768" s="40">
        <f t="shared" si="103"/>
        <v>0</v>
      </c>
      <c r="H768" s="40">
        <f t="shared" si="104"/>
        <v>0</v>
      </c>
      <c r="I768" s="40">
        <f t="shared" si="105"/>
        <v>0</v>
      </c>
      <c r="J768" s="40">
        <f t="shared" si="106"/>
        <v>0</v>
      </c>
      <c r="K768" s="40">
        <f t="shared" si="107"/>
        <v>0</v>
      </c>
      <c r="L768" s="40">
        <f t="shared" si="108"/>
        <v>0</v>
      </c>
      <c r="M768" s="40">
        <v>1</v>
      </c>
      <c r="N768" s="40">
        <v>1</v>
      </c>
      <c r="O768" s="40">
        <v>0.98412698412698407</v>
      </c>
      <c r="P768" s="40">
        <v>0.79365079365079361</v>
      </c>
      <c r="Q768" s="40">
        <v>0.42063492063492064</v>
      </c>
      <c r="R768" s="40">
        <v>0.17460317460317459</v>
      </c>
      <c r="S768" s="40">
        <v>7.9365079365079361E-2</v>
      </c>
      <c r="T768" s="40">
        <v>7.1428571428571425E-2</v>
      </c>
      <c r="U768" s="40">
        <v>126</v>
      </c>
    </row>
    <row r="769" spans="1:21">
      <c r="A769" s="40">
        <v>7</v>
      </c>
      <c r="B769" s="40">
        <v>6</v>
      </c>
      <c r="C769" s="40">
        <v>7</v>
      </c>
      <c r="D769" s="40">
        <f t="shared" si="100"/>
        <v>0</v>
      </c>
      <c r="E769" s="40">
        <f t="shared" si="101"/>
        <v>0</v>
      </c>
      <c r="F769" s="40">
        <f t="shared" si="102"/>
        <v>0</v>
      </c>
      <c r="G769" s="40">
        <f t="shared" si="103"/>
        <v>0</v>
      </c>
      <c r="H769" s="40">
        <f t="shared" si="104"/>
        <v>0</v>
      </c>
      <c r="I769" s="40">
        <f t="shared" si="105"/>
        <v>0</v>
      </c>
      <c r="J769" s="40">
        <f t="shared" si="106"/>
        <v>0</v>
      </c>
      <c r="K769" s="40">
        <f t="shared" si="107"/>
        <v>0</v>
      </c>
      <c r="L769" s="40">
        <f t="shared" si="108"/>
        <v>0</v>
      </c>
      <c r="M769" s="40">
        <v>1</v>
      </c>
      <c r="N769" s="40">
        <v>1</v>
      </c>
      <c r="O769" s="40">
        <v>0.978494623655914</v>
      </c>
      <c r="P769" s="40">
        <v>0.80645161290322576</v>
      </c>
      <c r="Q769" s="40">
        <v>0.58064516129032262</v>
      </c>
      <c r="R769" s="40">
        <v>0.25806451612903225</v>
      </c>
      <c r="S769" s="40">
        <v>8.6021505376344093E-2</v>
      </c>
      <c r="T769" s="40">
        <v>5.3763440860215055E-2</v>
      </c>
      <c r="U769" s="40">
        <v>93</v>
      </c>
    </row>
    <row r="770" spans="1:21">
      <c r="A770" s="40">
        <v>7</v>
      </c>
      <c r="B770" s="40">
        <v>6</v>
      </c>
      <c r="C770" s="40">
        <v>8</v>
      </c>
      <c r="D770" s="40">
        <f t="shared" si="100"/>
        <v>0</v>
      </c>
      <c r="E770" s="40">
        <f t="shared" si="101"/>
        <v>0</v>
      </c>
      <c r="F770" s="40">
        <f t="shared" si="102"/>
        <v>0</v>
      </c>
      <c r="G770" s="40">
        <f t="shared" si="103"/>
        <v>0</v>
      </c>
      <c r="H770" s="40">
        <f t="shared" si="104"/>
        <v>0</v>
      </c>
      <c r="I770" s="40">
        <f t="shared" si="105"/>
        <v>0</v>
      </c>
      <c r="J770" s="40">
        <f t="shared" si="106"/>
        <v>0</v>
      </c>
      <c r="K770" s="40">
        <f t="shared" si="107"/>
        <v>0</v>
      </c>
      <c r="L770" s="40">
        <f t="shared" si="108"/>
        <v>0</v>
      </c>
      <c r="M770" s="40">
        <v>1</v>
      </c>
      <c r="N770" s="40">
        <v>1</v>
      </c>
      <c r="O770" s="40">
        <v>0.96153846153846156</v>
      </c>
      <c r="P770" s="40">
        <v>0.80769230769230771</v>
      </c>
      <c r="Q770" s="40">
        <v>0.57692307692307687</v>
      </c>
      <c r="R770" s="40">
        <v>0.30769230769230771</v>
      </c>
      <c r="S770" s="40">
        <v>0.23076923076923078</v>
      </c>
      <c r="T770" s="40">
        <v>0.23076923076923078</v>
      </c>
      <c r="U770" s="40">
        <v>26</v>
      </c>
    </row>
    <row r="771" spans="1:21">
      <c r="A771" s="40">
        <v>7</v>
      </c>
      <c r="B771" s="40">
        <v>6</v>
      </c>
      <c r="C771" s="40">
        <v>9</v>
      </c>
      <c r="D771" s="40">
        <f t="shared" ref="D771:D834" si="109">IF(AND($A771=$X$2,$B771=$X$33,$C771=$X$18),M771,0)</f>
        <v>0</v>
      </c>
      <c r="E771" s="40">
        <f t="shared" ref="E771:E834" si="110">IF(AND($A771=$X$2,$B771=$X$33,$C771=$X$18),N771,0)</f>
        <v>0</v>
      </c>
      <c r="F771" s="40">
        <f t="shared" ref="F771:F834" si="111">IF(AND($A771=$X$2,$B771=$X$33,$C771=$X$18),O771,0)</f>
        <v>0</v>
      </c>
      <c r="G771" s="40">
        <f t="shared" ref="G771:G834" si="112">IF(AND($A771=$X$2,$B771=$X$33,$C771=$X$18),P771,0)</f>
        <v>0</v>
      </c>
      <c r="H771" s="40">
        <f t="shared" ref="H771:H834" si="113">IF(AND($A771=$X$2,$B771=$X$33,$C771=$X$18),Q771,0)</f>
        <v>0</v>
      </c>
      <c r="I771" s="40">
        <f t="shared" ref="I771:I834" si="114">IF(AND($A771=$X$2,$B771=$X$33,$C771=$X$18),R771,0)</f>
        <v>0</v>
      </c>
      <c r="J771" s="40">
        <f t="shared" ref="J771:J834" si="115">IF(AND($A771=$X$2,$B771=$X$33,$C771=$X$18),S771,0)</f>
        <v>0</v>
      </c>
      <c r="K771" s="40">
        <f t="shared" ref="K771:K834" si="116">IF(AND($A771=$X$2,$B771=$X$33,$C771=$X$18),T771,0)</f>
        <v>0</v>
      </c>
      <c r="L771" s="40">
        <f t="shared" ref="L771:L834" si="117">IF(AND($A771=$X$2,$B771=$X$33,$C771=$X$18),U771,0)</f>
        <v>0</v>
      </c>
      <c r="M771" s="40">
        <v>1</v>
      </c>
      <c r="N771" s="40">
        <v>1</v>
      </c>
      <c r="O771" s="40">
        <v>1</v>
      </c>
      <c r="P771" s="40">
        <v>0.88888888888888884</v>
      </c>
      <c r="Q771" s="40">
        <v>0.77777777777777779</v>
      </c>
      <c r="R771" s="40">
        <v>0.44444444444444442</v>
      </c>
      <c r="S771" s="40">
        <v>0.22222222222222221</v>
      </c>
      <c r="T771" s="40">
        <v>0.1111111111111111</v>
      </c>
      <c r="U771" s="40">
        <v>9</v>
      </c>
    </row>
    <row r="772" spans="1:21">
      <c r="A772" s="40">
        <v>7</v>
      </c>
      <c r="B772" s="40">
        <v>6</v>
      </c>
      <c r="C772" s="40">
        <v>10</v>
      </c>
      <c r="D772" s="40">
        <f t="shared" si="109"/>
        <v>0</v>
      </c>
      <c r="E772" s="40">
        <f t="shared" si="110"/>
        <v>0</v>
      </c>
      <c r="F772" s="40">
        <f t="shared" si="111"/>
        <v>0</v>
      </c>
      <c r="G772" s="40">
        <f t="shared" si="112"/>
        <v>0</v>
      </c>
      <c r="H772" s="40">
        <f t="shared" si="113"/>
        <v>0</v>
      </c>
      <c r="I772" s="40">
        <f t="shared" si="114"/>
        <v>0</v>
      </c>
      <c r="J772" s="40">
        <f t="shared" si="115"/>
        <v>0</v>
      </c>
      <c r="K772" s="40">
        <f t="shared" si="116"/>
        <v>0</v>
      </c>
      <c r="L772" s="40">
        <f t="shared" si="117"/>
        <v>0</v>
      </c>
      <c r="M772" s="40">
        <v>1</v>
      </c>
      <c r="N772" s="40">
        <v>1</v>
      </c>
      <c r="O772" s="40">
        <v>0.66666666666666663</v>
      </c>
      <c r="P772" s="40">
        <v>0.66666666666666663</v>
      </c>
      <c r="Q772" s="40">
        <v>0.66666666666666663</v>
      </c>
      <c r="R772" s="40">
        <v>0.33333333333333331</v>
      </c>
      <c r="S772" s="40">
        <v>0.33333333333333331</v>
      </c>
      <c r="T772" s="40">
        <v>0.33333333333333331</v>
      </c>
      <c r="U772" s="40">
        <v>3</v>
      </c>
    </row>
    <row r="773" spans="1:21">
      <c r="A773" s="40">
        <v>7</v>
      </c>
      <c r="B773" s="40">
        <v>6</v>
      </c>
      <c r="C773" s="40">
        <v>11</v>
      </c>
      <c r="D773" s="40">
        <f t="shared" si="109"/>
        <v>0</v>
      </c>
      <c r="E773" s="40">
        <f t="shared" si="110"/>
        <v>0</v>
      </c>
      <c r="F773" s="40">
        <f t="shared" si="111"/>
        <v>0</v>
      </c>
      <c r="G773" s="40">
        <f t="shared" si="112"/>
        <v>0</v>
      </c>
      <c r="H773" s="40">
        <f t="shared" si="113"/>
        <v>0</v>
      </c>
      <c r="I773" s="40">
        <f t="shared" si="114"/>
        <v>0</v>
      </c>
      <c r="J773" s="40">
        <f t="shared" si="115"/>
        <v>0</v>
      </c>
      <c r="K773" s="40">
        <f t="shared" si="116"/>
        <v>0</v>
      </c>
      <c r="L773" s="40">
        <f t="shared" si="117"/>
        <v>0</v>
      </c>
      <c r="M773" s="40">
        <v>1</v>
      </c>
      <c r="N773" s="40">
        <v>1</v>
      </c>
      <c r="O773" s="40">
        <v>1</v>
      </c>
      <c r="P773" s="40">
        <v>1</v>
      </c>
      <c r="Q773" s="40">
        <v>1</v>
      </c>
      <c r="R773" s="40">
        <v>0</v>
      </c>
      <c r="S773" s="40">
        <v>0</v>
      </c>
      <c r="T773" s="40">
        <v>0</v>
      </c>
      <c r="U773" s="40">
        <v>1</v>
      </c>
    </row>
    <row r="774" spans="1:21">
      <c r="A774" s="40">
        <v>7</v>
      </c>
      <c r="B774" s="40">
        <v>6</v>
      </c>
      <c r="C774" s="40">
        <v>12</v>
      </c>
      <c r="D774" s="40">
        <f t="shared" si="109"/>
        <v>0</v>
      </c>
      <c r="E774" s="40">
        <f t="shared" si="110"/>
        <v>0</v>
      </c>
      <c r="F774" s="40">
        <f t="shared" si="111"/>
        <v>0</v>
      </c>
      <c r="G774" s="40">
        <f t="shared" si="112"/>
        <v>0</v>
      </c>
      <c r="H774" s="40">
        <f t="shared" si="113"/>
        <v>0</v>
      </c>
      <c r="I774" s="40">
        <f t="shared" si="114"/>
        <v>0</v>
      </c>
      <c r="J774" s="40">
        <f t="shared" si="115"/>
        <v>0</v>
      </c>
      <c r="K774" s="40">
        <f t="shared" si="116"/>
        <v>0</v>
      </c>
      <c r="L774" s="40">
        <f t="shared" si="117"/>
        <v>0</v>
      </c>
      <c r="M774" s="40">
        <v>1</v>
      </c>
      <c r="N774" s="40">
        <v>1</v>
      </c>
      <c r="O774" s="40">
        <v>1</v>
      </c>
      <c r="P774" s="40">
        <v>1</v>
      </c>
      <c r="Q774" s="40">
        <v>1</v>
      </c>
      <c r="R774" s="40">
        <v>0.5</v>
      </c>
      <c r="S774" s="40">
        <v>0.5</v>
      </c>
      <c r="T774" s="40">
        <v>0.5</v>
      </c>
      <c r="U774" s="40">
        <v>2</v>
      </c>
    </row>
    <row r="775" spans="1:21">
      <c r="A775" s="40">
        <v>7</v>
      </c>
      <c r="B775" s="40">
        <v>7</v>
      </c>
      <c r="C775" s="40">
        <v>3</v>
      </c>
      <c r="D775" s="40">
        <f t="shared" si="109"/>
        <v>0</v>
      </c>
      <c r="E775" s="40">
        <f t="shared" si="110"/>
        <v>0</v>
      </c>
      <c r="F775" s="40">
        <f t="shared" si="111"/>
        <v>0</v>
      </c>
      <c r="G775" s="40">
        <f t="shared" si="112"/>
        <v>0</v>
      </c>
      <c r="H775" s="40">
        <f t="shared" si="113"/>
        <v>0</v>
      </c>
      <c r="I775" s="40">
        <f t="shared" si="114"/>
        <v>0</v>
      </c>
      <c r="J775" s="40">
        <f t="shared" si="115"/>
        <v>0</v>
      </c>
      <c r="K775" s="40">
        <f t="shared" si="116"/>
        <v>0</v>
      </c>
      <c r="L775" s="40">
        <f t="shared" si="117"/>
        <v>0</v>
      </c>
      <c r="M775" s="40">
        <v>1</v>
      </c>
      <c r="N775" s="40">
        <v>1</v>
      </c>
      <c r="O775" s="40">
        <v>1</v>
      </c>
      <c r="P775" s="40">
        <v>1</v>
      </c>
      <c r="Q775" s="40">
        <v>0.53846153846153844</v>
      </c>
      <c r="R775" s="40">
        <v>0.30769230769230771</v>
      </c>
      <c r="S775" s="40">
        <v>0.15384615384615385</v>
      </c>
      <c r="T775" s="40">
        <v>0.15384615384615385</v>
      </c>
      <c r="U775" s="40">
        <v>13</v>
      </c>
    </row>
    <row r="776" spans="1:21">
      <c r="A776" s="40">
        <v>7</v>
      </c>
      <c r="B776" s="40">
        <v>7</v>
      </c>
      <c r="C776" s="40">
        <v>4</v>
      </c>
      <c r="D776" s="40">
        <f t="shared" si="109"/>
        <v>0</v>
      </c>
      <c r="E776" s="40">
        <f t="shared" si="110"/>
        <v>0</v>
      </c>
      <c r="F776" s="40">
        <f t="shared" si="111"/>
        <v>0</v>
      </c>
      <c r="G776" s="40">
        <f t="shared" si="112"/>
        <v>0</v>
      </c>
      <c r="H776" s="40">
        <f t="shared" si="113"/>
        <v>0</v>
      </c>
      <c r="I776" s="40">
        <f t="shared" si="114"/>
        <v>0</v>
      </c>
      <c r="J776" s="40">
        <f t="shared" si="115"/>
        <v>0</v>
      </c>
      <c r="K776" s="40">
        <f t="shared" si="116"/>
        <v>0</v>
      </c>
      <c r="L776" s="40">
        <f t="shared" si="117"/>
        <v>0</v>
      </c>
      <c r="M776" s="40">
        <v>1</v>
      </c>
      <c r="N776" s="40">
        <v>1</v>
      </c>
      <c r="O776" s="40">
        <v>1</v>
      </c>
      <c r="P776" s="40">
        <v>0.88571428571428568</v>
      </c>
      <c r="Q776" s="40">
        <v>0.44285714285714284</v>
      </c>
      <c r="R776" s="40">
        <v>7.1428571428571425E-2</v>
      </c>
      <c r="S776" s="40">
        <v>1.4285714285714285E-2</v>
      </c>
      <c r="T776" s="40">
        <v>0</v>
      </c>
      <c r="U776" s="40">
        <v>70</v>
      </c>
    </row>
    <row r="777" spans="1:21">
      <c r="A777" s="40">
        <v>7</v>
      </c>
      <c r="B777" s="40">
        <v>7</v>
      </c>
      <c r="C777" s="40">
        <v>5</v>
      </c>
      <c r="D777" s="40">
        <f t="shared" si="109"/>
        <v>0</v>
      </c>
      <c r="E777" s="40">
        <f t="shared" si="110"/>
        <v>0</v>
      </c>
      <c r="F777" s="40">
        <f t="shared" si="111"/>
        <v>0</v>
      </c>
      <c r="G777" s="40">
        <f t="shared" si="112"/>
        <v>0</v>
      </c>
      <c r="H777" s="40">
        <f t="shared" si="113"/>
        <v>0</v>
      </c>
      <c r="I777" s="40">
        <f t="shared" si="114"/>
        <v>0</v>
      </c>
      <c r="J777" s="40">
        <f t="shared" si="115"/>
        <v>0</v>
      </c>
      <c r="K777" s="40">
        <f t="shared" si="116"/>
        <v>0</v>
      </c>
      <c r="L777" s="40">
        <f t="shared" si="117"/>
        <v>0</v>
      </c>
      <c r="M777" s="40">
        <v>1</v>
      </c>
      <c r="N777" s="40">
        <v>1</v>
      </c>
      <c r="O777" s="40">
        <v>1</v>
      </c>
      <c r="P777" s="40">
        <v>0.92413793103448272</v>
      </c>
      <c r="Q777" s="40">
        <v>0.49655172413793103</v>
      </c>
      <c r="R777" s="40">
        <v>0.17241379310344829</v>
      </c>
      <c r="S777" s="40">
        <v>4.8275862068965517E-2</v>
      </c>
      <c r="T777" s="40">
        <v>2.7586206896551724E-2</v>
      </c>
      <c r="U777" s="40">
        <v>145</v>
      </c>
    </row>
    <row r="778" spans="1:21">
      <c r="A778" s="40">
        <v>7</v>
      </c>
      <c r="B778" s="40">
        <v>7</v>
      </c>
      <c r="C778" s="40">
        <v>6</v>
      </c>
      <c r="D778" s="40">
        <f t="shared" si="109"/>
        <v>0</v>
      </c>
      <c r="E778" s="40">
        <f t="shared" si="110"/>
        <v>0</v>
      </c>
      <c r="F778" s="40">
        <f t="shared" si="111"/>
        <v>0</v>
      </c>
      <c r="G778" s="40">
        <f t="shared" si="112"/>
        <v>0</v>
      </c>
      <c r="H778" s="40">
        <f t="shared" si="113"/>
        <v>0</v>
      </c>
      <c r="I778" s="40">
        <f t="shared" si="114"/>
        <v>0</v>
      </c>
      <c r="J778" s="40">
        <f t="shared" si="115"/>
        <v>0</v>
      </c>
      <c r="K778" s="40">
        <f t="shared" si="116"/>
        <v>0</v>
      </c>
      <c r="L778" s="40">
        <f t="shared" si="117"/>
        <v>0</v>
      </c>
      <c r="M778" s="40">
        <v>1</v>
      </c>
      <c r="N778" s="40">
        <v>1</v>
      </c>
      <c r="O778" s="40">
        <v>1</v>
      </c>
      <c r="P778" s="40">
        <v>0.96825396825396826</v>
      </c>
      <c r="Q778" s="40">
        <v>0.61111111111111116</v>
      </c>
      <c r="R778" s="40">
        <v>0.2857142857142857</v>
      </c>
      <c r="S778" s="40">
        <v>7.9365079365079361E-2</v>
      </c>
      <c r="T778" s="40">
        <v>6.3492063492063489E-2</v>
      </c>
      <c r="U778" s="40">
        <v>126</v>
      </c>
    </row>
    <row r="779" spans="1:21">
      <c r="A779" s="40">
        <v>7</v>
      </c>
      <c r="B779" s="40">
        <v>7</v>
      </c>
      <c r="C779" s="40">
        <v>7</v>
      </c>
      <c r="D779" s="40">
        <f t="shared" si="109"/>
        <v>0</v>
      </c>
      <c r="E779" s="40">
        <f t="shared" si="110"/>
        <v>0</v>
      </c>
      <c r="F779" s="40">
        <f t="shared" si="111"/>
        <v>0</v>
      </c>
      <c r="G779" s="40">
        <f t="shared" si="112"/>
        <v>0</v>
      </c>
      <c r="H779" s="40">
        <f t="shared" si="113"/>
        <v>0</v>
      </c>
      <c r="I779" s="40">
        <f t="shared" si="114"/>
        <v>0</v>
      </c>
      <c r="J779" s="40">
        <f t="shared" si="115"/>
        <v>0</v>
      </c>
      <c r="K779" s="40">
        <f t="shared" si="116"/>
        <v>0</v>
      </c>
      <c r="L779" s="40">
        <f t="shared" si="117"/>
        <v>0</v>
      </c>
      <c r="M779" s="40">
        <v>1</v>
      </c>
      <c r="N779" s="40">
        <v>1</v>
      </c>
      <c r="O779" s="40">
        <v>1</v>
      </c>
      <c r="P779" s="40">
        <v>0.95041322314049592</v>
      </c>
      <c r="Q779" s="40">
        <v>0.72727272727272729</v>
      </c>
      <c r="R779" s="40">
        <v>0.39669421487603307</v>
      </c>
      <c r="S779" s="40">
        <v>0.20661157024793389</v>
      </c>
      <c r="T779" s="40">
        <v>0.15702479338842976</v>
      </c>
      <c r="U779" s="40">
        <v>121</v>
      </c>
    </row>
    <row r="780" spans="1:21">
      <c r="A780" s="40">
        <v>7</v>
      </c>
      <c r="B780" s="40">
        <v>7</v>
      </c>
      <c r="C780" s="40">
        <v>8</v>
      </c>
      <c r="D780" s="40">
        <f t="shared" si="109"/>
        <v>0</v>
      </c>
      <c r="E780" s="40">
        <f t="shared" si="110"/>
        <v>0</v>
      </c>
      <c r="F780" s="40">
        <f t="shared" si="111"/>
        <v>0</v>
      </c>
      <c r="G780" s="40">
        <f t="shared" si="112"/>
        <v>0</v>
      </c>
      <c r="H780" s="40">
        <f t="shared" si="113"/>
        <v>0</v>
      </c>
      <c r="I780" s="40">
        <f t="shared" si="114"/>
        <v>0</v>
      </c>
      <c r="J780" s="40">
        <f t="shared" si="115"/>
        <v>0</v>
      </c>
      <c r="K780" s="40">
        <f t="shared" si="116"/>
        <v>0</v>
      </c>
      <c r="L780" s="40">
        <f t="shared" si="117"/>
        <v>0</v>
      </c>
      <c r="M780" s="40">
        <v>1</v>
      </c>
      <c r="N780" s="40">
        <v>1</v>
      </c>
      <c r="O780" s="40">
        <v>1</v>
      </c>
      <c r="P780" s="40">
        <v>0.94117647058823528</v>
      </c>
      <c r="Q780" s="40">
        <v>0.76470588235294112</v>
      </c>
      <c r="R780" s="40">
        <v>0.39215686274509803</v>
      </c>
      <c r="S780" s="40">
        <v>0.17647058823529413</v>
      </c>
      <c r="T780" s="40">
        <v>0.17647058823529413</v>
      </c>
      <c r="U780" s="40">
        <v>51</v>
      </c>
    </row>
    <row r="781" spans="1:21">
      <c r="A781" s="40">
        <v>7</v>
      </c>
      <c r="B781" s="40">
        <v>7</v>
      </c>
      <c r="C781" s="40">
        <v>9</v>
      </c>
      <c r="D781" s="40">
        <f t="shared" si="109"/>
        <v>0</v>
      </c>
      <c r="E781" s="40">
        <f t="shared" si="110"/>
        <v>0</v>
      </c>
      <c r="F781" s="40">
        <f t="shared" si="111"/>
        <v>0</v>
      </c>
      <c r="G781" s="40">
        <f t="shared" si="112"/>
        <v>0</v>
      </c>
      <c r="H781" s="40">
        <f t="shared" si="113"/>
        <v>0</v>
      </c>
      <c r="I781" s="40">
        <f t="shared" si="114"/>
        <v>0</v>
      </c>
      <c r="J781" s="40">
        <f t="shared" si="115"/>
        <v>0</v>
      </c>
      <c r="K781" s="40">
        <f t="shared" si="116"/>
        <v>0</v>
      </c>
      <c r="L781" s="40">
        <f t="shared" si="117"/>
        <v>0</v>
      </c>
      <c r="M781" s="40">
        <v>1</v>
      </c>
      <c r="N781" s="40">
        <v>1</v>
      </c>
      <c r="O781" s="40">
        <v>0.9285714285714286</v>
      </c>
      <c r="P781" s="40">
        <v>0.8571428571428571</v>
      </c>
      <c r="Q781" s="40">
        <v>0.7857142857142857</v>
      </c>
      <c r="R781" s="40">
        <v>0.6428571428571429</v>
      </c>
      <c r="S781" s="40">
        <v>0.2857142857142857</v>
      </c>
      <c r="T781" s="40">
        <v>0.2857142857142857</v>
      </c>
      <c r="U781" s="40">
        <v>14</v>
      </c>
    </row>
    <row r="782" spans="1:21">
      <c r="A782" s="40">
        <v>7</v>
      </c>
      <c r="B782" s="40">
        <v>7</v>
      </c>
      <c r="C782" s="40">
        <v>10</v>
      </c>
      <c r="D782" s="40">
        <f t="shared" si="109"/>
        <v>0</v>
      </c>
      <c r="E782" s="40">
        <f t="shared" si="110"/>
        <v>0</v>
      </c>
      <c r="F782" s="40">
        <f t="shared" si="111"/>
        <v>0</v>
      </c>
      <c r="G782" s="40">
        <f t="shared" si="112"/>
        <v>0</v>
      </c>
      <c r="H782" s="40">
        <f t="shared" si="113"/>
        <v>0</v>
      </c>
      <c r="I782" s="40">
        <f t="shared" si="114"/>
        <v>0</v>
      </c>
      <c r="J782" s="40">
        <f t="shared" si="115"/>
        <v>0</v>
      </c>
      <c r="K782" s="40">
        <f t="shared" si="116"/>
        <v>0</v>
      </c>
      <c r="L782" s="40">
        <f t="shared" si="117"/>
        <v>0</v>
      </c>
      <c r="M782" s="40">
        <v>1</v>
      </c>
      <c r="N782" s="40">
        <v>1</v>
      </c>
      <c r="O782" s="40">
        <v>1</v>
      </c>
      <c r="P782" s="40">
        <v>1</v>
      </c>
      <c r="Q782" s="40">
        <v>0.7142857142857143</v>
      </c>
      <c r="R782" s="40">
        <v>0.7142857142857143</v>
      </c>
      <c r="S782" s="40">
        <v>0.42857142857142855</v>
      </c>
      <c r="T782" s="40">
        <v>0.2857142857142857</v>
      </c>
      <c r="U782" s="40">
        <v>7</v>
      </c>
    </row>
    <row r="783" spans="1:21">
      <c r="A783" s="40">
        <v>7</v>
      </c>
      <c r="B783" s="40">
        <v>7</v>
      </c>
      <c r="C783" s="40">
        <v>11</v>
      </c>
      <c r="D783" s="40">
        <f t="shared" si="109"/>
        <v>0</v>
      </c>
      <c r="E783" s="40">
        <f t="shared" si="110"/>
        <v>0</v>
      </c>
      <c r="F783" s="40">
        <f t="shared" si="111"/>
        <v>0</v>
      </c>
      <c r="G783" s="40">
        <f t="shared" si="112"/>
        <v>0</v>
      </c>
      <c r="H783" s="40">
        <f t="shared" si="113"/>
        <v>0</v>
      </c>
      <c r="I783" s="40">
        <f t="shared" si="114"/>
        <v>0</v>
      </c>
      <c r="J783" s="40">
        <f t="shared" si="115"/>
        <v>0</v>
      </c>
      <c r="K783" s="40">
        <f t="shared" si="116"/>
        <v>0</v>
      </c>
      <c r="L783" s="40">
        <f t="shared" si="117"/>
        <v>0</v>
      </c>
      <c r="M783" s="40">
        <v>1</v>
      </c>
      <c r="N783" s="40">
        <v>1</v>
      </c>
      <c r="O783" s="40">
        <v>1</v>
      </c>
      <c r="P783" s="40">
        <v>1</v>
      </c>
      <c r="Q783" s="40">
        <v>1</v>
      </c>
      <c r="R783" s="40">
        <v>0.5</v>
      </c>
      <c r="S783" s="40">
        <v>0.25</v>
      </c>
      <c r="T783" s="40">
        <v>0.25</v>
      </c>
      <c r="U783" s="40">
        <v>4</v>
      </c>
    </row>
    <row r="784" spans="1:21">
      <c r="A784" s="40">
        <v>7</v>
      </c>
      <c r="B784" s="40">
        <v>7</v>
      </c>
      <c r="C784" s="40">
        <v>12</v>
      </c>
      <c r="D784" s="40">
        <f t="shared" si="109"/>
        <v>0</v>
      </c>
      <c r="E784" s="40">
        <f t="shared" si="110"/>
        <v>0</v>
      </c>
      <c r="F784" s="40">
        <f t="shared" si="111"/>
        <v>0</v>
      </c>
      <c r="G784" s="40">
        <f t="shared" si="112"/>
        <v>0</v>
      </c>
      <c r="H784" s="40">
        <f t="shared" si="113"/>
        <v>0</v>
      </c>
      <c r="I784" s="40">
        <f t="shared" si="114"/>
        <v>0</v>
      </c>
      <c r="J784" s="40">
        <f t="shared" si="115"/>
        <v>0</v>
      </c>
      <c r="K784" s="40">
        <f t="shared" si="116"/>
        <v>0</v>
      </c>
      <c r="L784" s="40">
        <f t="shared" si="117"/>
        <v>0</v>
      </c>
      <c r="M784" s="40">
        <v>1</v>
      </c>
      <c r="N784" s="40">
        <v>1</v>
      </c>
      <c r="O784" s="40">
        <v>1</v>
      </c>
      <c r="P784" s="40">
        <v>1</v>
      </c>
      <c r="Q784" s="40">
        <v>1</v>
      </c>
      <c r="R784" s="40">
        <v>1</v>
      </c>
      <c r="S784" s="40">
        <v>0.5</v>
      </c>
      <c r="T784" s="40">
        <v>0.5</v>
      </c>
      <c r="U784" s="40">
        <v>2</v>
      </c>
    </row>
    <row r="785" spans="1:21">
      <c r="A785" s="40">
        <v>7</v>
      </c>
      <c r="B785" s="40">
        <v>8</v>
      </c>
      <c r="C785" s="40">
        <v>3</v>
      </c>
      <c r="D785" s="40">
        <f t="shared" si="109"/>
        <v>0</v>
      </c>
      <c r="E785" s="40">
        <f t="shared" si="110"/>
        <v>0</v>
      </c>
      <c r="F785" s="40">
        <f t="shared" si="111"/>
        <v>0</v>
      </c>
      <c r="G785" s="40">
        <f t="shared" si="112"/>
        <v>0</v>
      </c>
      <c r="H785" s="40">
        <f t="shared" si="113"/>
        <v>0</v>
      </c>
      <c r="I785" s="40">
        <f t="shared" si="114"/>
        <v>0</v>
      </c>
      <c r="J785" s="40">
        <f t="shared" si="115"/>
        <v>0</v>
      </c>
      <c r="K785" s="40">
        <f t="shared" si="116"/>
        <v>0</v>
      </c>
      <c r="L785" s="40">
        <f t="shared" si="117"/>
        <v>0</v>
      </c>
      <c r="M785" s="40">
        <v>1</v>
      </c>
      <c r="N785" s="40">
        <v>1</v>
      </c>
      <c r="O785" s="40">
        <v>1</v>
      </c>
      <c r="P785" s="40">
        <v>1</v>
      </c>
      <c r="Q785" s="40">
        <v>0.8</v>
      </c>
      <c r="R785" s="40">
        <v>0</v>
      </c>
      <c r="S785" s="40">
        <v>0</v>
      </c>
      <c r="T785" s="40">
        <v>0</v>
      </c>
      <c r="U785" s="40">
        <v>5</v>
      </c>
    </row>
    <row r="786" spans="1:21">
      <c r="A786" s="40">
        <v>7</v>
      </c>
      <c r="B786" s="40">
        <v>8</v>
      </c>
      <c r="C786" s="40">
        <v>4</v>
      </c>
      <c r="D786" s="40">
        <f t="shared" si="109"/>
        <v>0</v>
      </c>
      <c r="E786" s="40">
        <f t="shared" si="110"/>
        <v>0</v>
      </c>
      <c r="F786" s="40">
        <f t="shared" si="111"/>
        <v>0</v>
      </c>
      <c r="G786" s="40">
        <f t="shared" si="112"/>
        <v>0</v>
      </c>
      <c r="H786" s="40">
        <f t="shared" si="113"/>
        <v>0</v>
      </c>
      <c r="I786" s="40">
        <f t="shared" si="114"/>
        <v>0</v>
      </c>
      <c r="J786" s="40">
        <f t="shared" si="115"/>
        <v>0</v>
      </c>
      <c r="K786" s="40">
        <f t="shared" si="116"/>
        <v>0</v>
      </c>
      <c r="L786" s="40">
        <f t="shared" si="117"/>
        <v>0</v>
      </c>
      <c r="M786" s="40">
        <v>1</v>
      </c>
      <c r="N786" s="40">
        <v>1</v>
      </c>
      <c r="O786" s="40">
        <v>1</v>
      </c>
      <c r="P786" s="40">
        <v>0.95348837209302328</v>
      </c>
      <c r="Q786" s="40">
        <v>0.65116279069767447</v>
      </c>
      <c r="R786" s="40">
        <v>0.23255813953488372</v>
      </c>
      <c r="S786" s="40">
        <v>2.3255813953488372E-2</v>
      </c>
      <c r="T786" s="40">
        <v>0</v>
      </c>
      <c r="U786" s="40">
        <v>43</v>
      </c>
    </row>
    <row r="787" spans="1:21">
      <c r="A787" s="40">
        <v>7</v>
      </c>
      <c r="B787" s="40">
        <v>8</v>
      </c>
      <c r="C787" s="40">
        <v>5</v>
      </c>
      <c r="D787" s="40">
        <f t="shared" si="109"/>
        <v>0</v>
      </c>
      <c r="E787" s="40">
        <f t="shared" si="110"/>
        <v>0</v>
      </c>
      <c r="F787" s="40">
        <f t="shared" si="111"/>
        <v>0</v>
      </c>
      <c r="G787" s="40">
        <f t="shared" si="112"/>
        <v>0</v>
      </c>
      <c r="H787" s="40">
        <f t="shared" si="113"/>
        <v>0</v>
      </c>
      <c r="I787" s="40">
        <f t="shared" si="114"/>
        <v>0</v>
      </c>
      <c r="J787" s="40">
        <f t="shared" si="115"/>
        <v>0</v>
      </c>
      <c r="K787" s="40">
        <f t="shared" si="116"/>
        <v>0</v>
      </c>
      <c r="L787" s="40">
        <f t="shared" si="117"/>
        <v>0</v>
      </c>
      <c r="M787" s="40">
        <v>1</v>
      </c>
      <c r="N787" s="40">
        <v>1</v>
      </c>
      <c r="O787" s="40">
        <v>1</v>
      </c>
      <c r="P787" s="40">
        <v>1</v>
      </c>
      <c r="Q787" s="40">
        <v>0.77011494252873558</v>
      </c>
      <c r="R787" s="40">
        <v>0.27586206896551724</v>
      </c>
      <c r="S787" s="40">
        <v>0.11494252873563218</v>
      </c>
      <c r="T787" s="40">
        <v>6.8965517241379309E-2</v>
      </c>
      <c r="U787" s="40">
        <v>87</v>
      </c>
    </row>
    <row r="788" spans="1:21">
      <c r="A788" s="40">
        <v>7</v>
      </c>
      <c r="B788" s="40">
        <v>8</v>
      </c>
      <c r="C788" s="40">
        <v>6</v>
      </c>
      <c r="D788" s="40">
        <f t="shared" si="109"/>
        <v>0</v>
      </c>
      <c r="E788" s="40">
        <f t="shared" si="110"/>
        <v>0</v>
      </c>
      <c r="F788" s="40">
        <f t="shared" si="111"/>
        <v>0</v>
      </c>
      <c r="G788" s="40">
        <f t="shared" si="112"/>
        <v>0</v>
      </c>
      <c r="H788" s="40">
        <f t="shared" si="113"/>
        <v>0</v>
      </c>
      <c r="I788" s="40">
        <f t="shared" si="114"/>
        <v>0</v>
      </c>
      <c r="J788" s="40">
        <f t="shared" si="115"/>
        <v>0</v>
      </c>
      <c r="K788" s="40">
        <f t="shared" si="116"/>
        <v>0</v>
      </c>
      <c r="L788" s="40">
        <f t="shared" si="117"/>
        <v>0</v>
      </c>
      <c r="M788" s="40">
        <v>1</v>
      </c>
      <c r="N788" s="40">
        <v>1</v>
      </c>
      <c r="O788" s="40">
        <v>1</v>
      </c>
      <c r="P788" s="40">
        <v>0.98165137614678899</v>
      </c>
      <c r="Q788" s="40">
        <v>0.77064220183486243</v>
      </c>
      <c r="R788" s="40">
        <v>0.3577981651376147</v>
      </c>
      <c r="S788" s="40">
        <v>0.15596330275229359</v>
      </c>
      <c r="T788" s="40">
        <v>0.12844036697247707</v>
      </c>
      <c r="U788" s="40">
        <v>109</v>
      </c>
    </row>
    <row r="789" spans="1:21">
      <c r="A789" s="40">
        <v>7</v>
      </c>
      <c r="B789" s="40">
        <v>8</v>
      </c>
      <c r="C789" s="40">
        <v>7</v>
      </c>
      <c r="D789" s="40">
        <f t="shared" si="109"/>
        <v>0</v>
      </c>
      <c r="E789" s="40">
        <f t="shared" si="110"/>
        <v>0</v>
      </c>
      <c r="F789" s="40">
        <f t="shared" si="111"/>
        <v>0</v>
      </c>
      <c r="G789" s="40">
        <f t="shared" si="112"/>
        <v>0</v>
      </c>
      <c r="H789" s="40">
        <f t="shared" si="113"/>
        <v>0</v>
      </c>
      <c r="I789" s="40">
        <f t="shared" si="114"/>
        <v>0</v>
      </c>
      <c r="J789" s="40">
        <f t="shared" si="115"/>
        <v>0</v>
      </c>
      <c r="K789" s="40">
        <f t="shared" si="116"/>
        <v>0</v>
      </c>
      <c r="L789" s="40">
        <f t="shared" si="117"/>
        <v>0</v>
      </c>
      <c r="M789" s="40">
        <v>1</v>
      </c>
      <c r="N789" s="40">
        <v>1</v>
      </c>
      <c r="O789" s="40">
        <v>1</v>
      </c>
      <c r="P789" s="40">
        <v>0.97674418604651159</v>
      </c>
      <c r="Q789" s="40">
        <v>0.79069767441860461</v>
      </c>
      <c r="R789" s="40">
        <v>0.48837209302325579</v>
      </c>
      <c r="S789" s="40">
        <v>0.29457364341085274</v>
      </c>
      <c r="T789" s="40">
        <v>0.17829457364341086</v>
      </c>
      <c r="U789" s="40">
        <v>129</v>
      </c>
    </row>
    <row r="790" spans="1:21">
      <c r="A790" s="40">
        <v>7</v>
      </c>
      <c r="B790" s="40">
        <v>8</v>
      </c>
      <c r="C790" s="40">
        <v>8</v>
      </c>
      <c r="D790" s="40">
        <f t="shared" si="109"/>
        <v>0</v>
      </c>
      <c r="E790" s="40">
        <f t="shared" si="110"/>
        <v>0</v>
      </c>
      <c r="F790" s="40">
        <f t="shared" si="111"/>
        <v>0</v>
      </c>
      <c r="G790" s="40">
        <f t="shared" si="112"/>
        <v>0</v>
      </c>
      <c r="H790" s="40">
        <f t="shared" si="113"/>
        <v>0</v>
      </c>
      <c r="I790" s="40">
        <f t="shared" si="114"/>
        <v>0</v>
      </c>
      <c r="J790" s="40">
        <f t="shared" si="115"/>
        <v>0</v>
      </c>
      <c r="K790" s="40">
        <f t="shared" si="116"/>
        <v>0</v>
      </c>
      <c r="L790" s="40">
        <f t="shared" si="117"/>
        <v>0</v>
      </c>
      <c r="M790" s="40">
        <v>1</v>
      </c>
      <c r="N790" s="40">
        <v>1</v>
      </c>
      <c r="O790" s="40">
        <v>1</v>
      </c>
      <c r="P790" s="40">
        <v>0.97916666666666663</v>
      </c>
      <c r="Q790" s="40">
        <v>0.83333333333333337</v>
      </c>
      <c r="R790" s="40">
        <v>0.625</v>
      </c>
      <c r="S790" s="40">
        <v>0.375</v>
      </c>
      <c r="T790" s="40">
        <v>0.27083333333333331</v>
      </c>
      <c r="U790" s="40">
        <v>48</v>
      </c>
    </row>
    <row r="791" spans="1:21">
      <c r="A791" s="40">
        <v>7</v>
      </c>
      <c r="B791" s="40">
        <v>8</v>
      </c>
      <c r="C791" s="40">
        <v>9</v>
      </c>
      <c r="D791" s="40">
        <f t="shared" si="109"/>
        <v>0</v>
      </c>
      <c r="E791" s="40">
        <f t="shared" si="110"/>
        <v>0</v>
      </c>
      <c r="F791" s="40">
        <f t="shared" si="111"/>
        <v>0</v>
      </c>
      <c r="G791" s="40">
        <f t="shared" si="112"/>
        <v>0</v>
      </c>
      <c r="H791" s="40">
        <f t="shared" si="113"/>
        <v>0</v>
      </c>
      <c r="I791" s="40">
        <f t="shared" si="114"/>
        <v>0</v>
      </c>
      <c r="J791" s="40">
        <f t="shared" si="115"/>
        <v>0</v>
      </c>
      <c r="K791" s="40">
        <f t="shared" si="116"/>
        <v>0</v>
      </c>
      <c r="L791" s="40">
        <f t="shared" si="117"/>
        <v>0</v>
      </c>
      <c r="M791" s="40">
        <v>1</v>
      </c>
      <c r="N791" s="40">
        <v>1</v>
      </c>
      <c r="O791" s="40">
        <v>0.97142857142857142</v>
      </c>
      <c r="P791" s="40">
        <v>0.94285714285714284</v>
      </c>
      <c r="Q791" s="40">
        <v>0.91428571428571426</v>
      </c>
      <c r="R791" s="40">
        <v>0.77142857142857146</v>
      </c>
      <c r="S791" s="40">
        <v>0.51428571428571423</v>
      </c>
      <c r="T791" s="40">
        <v>0.37142857142857144</v>
      </c>
      <c r="U791" s="40">
        <v>35</v>
      </c>
    </row>
    <row r="792" spans="1:21">
      <c r="A792" s="40">
        <v>7</v>
      </c>
      <c r="B792" s="40">
        <v>8</v>
      </c>
      <c r="C792" s="40">
        <v>10</v>
      </c>
      <c r="D792" s="40">
        <f t="shared" si="109"/>
        <v>0</v>
      </c>
      <c r="E792" s="40">
        <f t="shared" si="110"/>
        <v>0</v>
      </c>
      <c r="F792" s="40">
        <f t="shared" si="111"/>
        <v>0</v>
      </c>
      <c r="G792" s="40">
        <f t="shared" si="112"/>
        <v>0</v>
      </c>
      <c r="H792" s="40">
        <f t="shared" si="113"/>
        <v>0</v>
      </c>
      <c r="I792" s="40">
        <f t="shared" si="114"/>
        <v>0</v>
      </c>
      <c r="J792" s="40">
        <f t="shared" si="115"/>
        <v>0</v>
      </c>
      <c r="K792" s="40">
        <f t="shared" si="116"/>
        <v>0</v>
      </c>
      <c r="L792" s="40">
        <f t="shared" si="117"/>
        <v>0</v>
      </c>
      <c r="M792" s="40">
        <v>1</v>
      </c>
      <c r="N792" s="40">
        <v>1</v>
      </c>
      <c r="O792" s="40">
        <v>1</v>
      </c>
      <c r="P792" s="40">
        <v>1</v>
      </c>
      <c r="Q792" s="40">
        <v>1</v>
      </c>
      <c r="R792" s="40">
        <v>1</v>
      </c>
      <c r="S792" s="40">
        <v>0.2</v>
      </c>
      <c r="T792" s="40">
        <v>0.2</v>
      </c>
      <c r="U792" s="40">
        <v>5</v>
      </c>
    </row>
    <row r="793" spans="1:21">
      <c r="A793" s="40">
        <v>7</v>
      </c>
      <c r="B793" s="40">
        <v>8</v>
      </c>
      <c r="C793" s="40">
        <v>11</v>
      </c>
      <c r="D793" s="40">
        <f t="shared" si="109"/>
        <v>0</v>
      </c>
      <c r="E793" s="40">
        <f t="shared" si="110"/>
        <v>0</v>
      </c>
      <c r="F793" s="40">
        <f t="shared" si="111"/>
        <v>0</v>
      </c>
      <c r="G793" s="40">
        <f t="shared" si="112"/>
        <v>0</v>
      </c>
      <c r="H793" s="40">
        <f t="shared" si="113"/>
        <v>0</v>
      </c>
      <c r="I793" s="40">
        <f t="shared" si="114"/>
        <v>0</v>
      </c>
      <c r="J793" s="40">
        <f t="shared" si="115"/>
        <v>0</v>
      </c>
      <c r="K793" s="40">
        <f t="shared" si="116"/>
        <v>0</v>
      </c>
      <c r="L793" s="40">
        <f t="shared" si="117"/>
        <v>0</v>
      </c>
      <c r="M793" s="40">
        <v>1</v>
      </c>
      <c r="N793" s="40">
        <v>1</v>
      </c>
      <c r="O793" s="40">
        <v>1</v>
      </c>
      <c r="P793" s="40">
        <v>1</v>
      </c>
      <c r="Q793" s="40">
        <v>1</v>
      </c>
      <c r="R793" s="40">
        <v>0.5</v>
      </c>
      <c r="S793" s="40">
        <v>0.5</v>
      </c>
      <c r="T793" s="40">
        <v>0</v>
      </c>
      <c r="U793" s="40">
        <v>2</v>
      </c>
    </row>
    <row r="794" spans="1:21">
      <c r="A794" s="40">
        <v>7</v>
      </c>
      <c r="B794" s="40">
        <v>8</v>
      </c>
      <c r="C794" s="40">
        <v>12</v>
      </c>
      <c r="D794" s="40">
        <f t="shared" si="109"/>
        <v>0</v>
      </c>
      <c r="E794" s="40">
        <f t="shared" si="110"/>
        <v>0</v>
      </c>
      <c r="F794" s="40">
        <f t="shared" si="111"/>
        <v>0</v>
      </c>
      <c r="G794" s="40">
        <f t="shared" si="112"/>
        <v>0</v>
      </c>
      <c r="H794" s="40">
        <f t="shared" si="113"/>
        <v>0</v>
      </c>
      <c r="I794" s="40">
        <f t="shared" si="114"/>
        <v>0</v>
      </c>
      <c r="J794" s="40">
        <f t="shared" si="115"/>
        <v>0</v>
      </c>
      <c r="K794" s="40">
        <f t="shared" si="116"/>
        <v>0</v>
      </c>
      <c r="L794" s="40">
        <f t="shared" si="117"/>
        <v>0</v>
      </c>
      <c r="M794" s="40">
        <v>1</v>
      </c>
      <c r="N794" s="40">
        <v>1</v>
      </c>
      <c r="O794" s="40">
        <v>1</v>
      </c>
      <c r="P794" s="40">
        <v>1</v>
      </c>
      <c r="Q794" s="40">
        <v>1</v>
      </c>
      <c r="R794" s="40">
        <v>0.75</v>
      </c>
      <c r="S794" s="40">
        <v>0.75</v>
      </c>
      <c r="T794" s="40">
        <v>0.75</v>
      </c>
      <c r="U794" s="40">
        <v>4</v>
      </c>
    </row>
    <row r="795" spans="1:21">
      <c r="A795" s="40">
        <v>7</v>
      </c>
      <c r="B795" s="40">
        <v>9</v>
      </c>
      <c r="C795" s="40">
        <v>3</v>
      </c>
      <c r="D795" s="40">
        <f t="shared" si="109"/>
        <v>0</v>
      </c>
      <c r="E795" s="40">
        <f t="shared" si="110"/>
        <v>0</v>
      </c>
      <c r="F795" s="40">
        <f t="shared" si="111"/>
        <v>0</v>
      </c>
      <c r="G795" s="40">
        <f t="shared" si="112"/>
        <v>0</v>
      </c>
      <c r="H795" s="40">
        <f t="shared" si="113"/>
        <v>0</v>
      </c>
      <c r="I795" s="40">
        <f t="shared" si="114"/>
        <v>0</v>
      </c>
      <c r="J795" s="40">
        <f t="shared" si="115"/>
        <v>0</v>
      </c>
      <c r="K795" s="40">
        <f t="shared" si="116"/>
        <v>0</v>
      </c>
      <c r="L795" s="40">
        <f t="shared" si="117"/>
        <v>0</v>
      </c>
      <c r="M795" s="40">
        <v>1</v>
      </c>
      <c r="N795" s="40">
        <v>1</v>
      </c>
      <c r="O795" s="40">
        <v>1</v>
      </c>
      <c r="P795" s="40">
        <v>1</v>
      </c>
      <c r="Q795" s="40">
        <v>1</v>
      </c>
      <c r="R795" s="40">
        <v>0</v>
      </c>
      <c r="S795" s="40">
        <v>0</v>
      </c>
      <c r="T795" s="40">
        <v>0</v>
      </c>
      <c r="U795" s="40">
        <v>1</v>
      </c>
    </row>
    <row r="796" spans="1:21">
      <c r="A796" s="40">
        <v>7</v>
      </c>
      <c r="B796" s="40">
        <v>9</v>
      </c>
      <c r="C796" s="40">
        <v>4</v>
      </c>
      <c r="D796" s="40">
        <f t="shared" si="109"/>
        <v>0</v>
      </c>
      <c r="E796" s="40">
        <f t="shared" si="110"/>
        <v>0</v>
      </c>
      <c r="F796" s="40">
        <f t="shared" si="111"/>
        <v>0</v>
      </c>
      <c r="G796" s="40">
        <f t="shared" si="112"/>
        <v>0</v>
      </c>
      <c r="H796" s="40">
        <f t="shared" si="113"/>
        <v>0</v>
      </c>
      <c r="I796" s="40">
        <f t="shared" si="114"/>
        <v>0</v>
      </c>
      <c r="J796" s="40">
        <f t="shared" si="115"/>
        <v>0</v>
      </c>
      <c r="K796" s="40">
        <f t="shared" si="116"/>
        <v>0</v>
      </c>
      <c r="L796" s="40">
        <f t="shared" si="117"/>
        <v>0</v>
      </c>
      <c r="M796" s="40">
        <v>1</v>
      </c>
      <c r="N796" s="40">
        <v>1</v>
      </c>
      <c r="O796" s="40">
        <v>1</v>
      </c>
      <c r="P796" s="40">
        <v>1</v>
      </c>
      <c r="Q796" s="40">
        <v>0.93333333333333335</v>
      </c>
      <c r="R796" s="40">
        <v>0.6</v>
      </c>
      <c r="S796" s="40">
        <v>0</v>
      </c>
      <c r="T796" s="40">
        <v>0</v>
      </c>
      <c r="U796" s="40">
        <v>15</v>
      </c>
    </row>
    <row r="797" spans="1:21">
      <c r="A797" s="40">
        <v>7</v>
      </c>
      <c r="B797" s="40">
        <v>9</v>
      </c>
      <c r="C797" s="40">
        <v>5</v>
      </c>
      <c r="D797" s="40">
        <f t="shared" si="109"/>
        <v>0</v>
      </c>
      <c r="E797" s="40">
        <f t="shared" si="110"/>
        <v>0</v>
      </c>
      <c r="F797" s="40">
        <f t="shared" si="111"/>
        <v>0</v>
      </c>
      <c r="G797" s="40">
        <f t="shared" si="112"/>
        <v>0</v>
      </c>
      <c r="H797" s="40">
        <f t="shared" si="113"/>
        <v>0</v>
      </c>
      <c r="I797" s="40">
        <f t="shared" si="114"/>
        <v>0</v>
      </c>
      <c r="J797" s="40">
        <f t="shared" si="115"/>
        <v>0</v>
      </c>
      <c r="K797" s="40">
        <f t="shared" si="116"/>
        <v>0</v>
      </c>
      <c r="L797" s="40">
        <f t="shared" si="117"/>
        <v>0</v>
      </c>
      <c r="M797" s="40">
        <v>1</v>
      </c>
      <c r="N797" s="40">
        <v>1</v>
      </c>
      <c r="O797" s="40">
        <v>1</v>
      </c>
      <c r="P797" s="40">
        <v>1</v>
      </c>
      <c r="Q797" s="40">
        <v>0.967741935483871</v>
      </c>
      <c r="R797" s="40">
        <v>0.56451612903225812</v>
      </c>
      <c r="S797" s="40">
        <v>0.22580645161290322</v>
      </c>
      <c r="T797" s="40">
        <v>0.11290322580645161</v>
      </c>
      <c r="U797" s="40">
        <v>62</v>
      </c>
    </row>
    <row r="798" spans="1:21">
      <c r="A798" s="40">
        <v>7</v>
      </c>
      <c r="B798" s="40">
        <v>9</v>
      </c>
      <c r="C798" s="40">
        <v>6</v>
      </c>
      <c r="D798" s="40">
        <f t="shared" si="109"/>
        <v>0</v>
      </c>
      <c r="E798" s="40">
        <f t="shared" si="110"/>
        <v>0</v>
      </c>
      <c r="F798" s="40">
        <f t="shared" si="111"/>
        <v>0</v>
      </c>
      <c r="G798" s="40">
        <f t="shared" si="112"/>
        <v>0</v>
      </c>
      <c r="H798" s="40">
        <f t="shared" si="113"/>
        <v>0</v>
      </c>
      <c r="I798" s="40">
        <f t="shared" si="114"/>
        <v>0</v>
      </c>
      <c r="J798" s="40">
        <f t="shared" si="115"/>
        <v>0</v>
      </c>
      <c r="K798" s="40">
        <f t="shared" si="116"/>
        <v>0</v>
      </c>
      <c r="L798" s="40">
        <f t="shared" si="117"/>
        <v>0</v>
      </c>
      <c r="M798" s="40">
        <v>1</v>
      </c>
      <c r="N798" s="40">
        <v>1</v>
      </c>
      <c r="O798" s="40">
        <v>1</v>
      </c>
      <c r="P798" s="40">
        <v>1</v>
      </c>
      <c r="Q798" s="40">
        <v>0.88732394366197187</v>
      </c>
      <c r="R798" s="40">
        <v>0.54929577464788737</v>
      </c>
      <c r="S798" s="40">
        <v>0.22535211267605634</v>
      </c>
      <c r="T798" s="40">
        <v>9.8591549295774641E-2</v>
      </c>
      <c r="U798" s="40">
        <v>71</v>
      </c>
    </row>
    <row r="799" spans="1:21">
      <c r="A799" s="40">
        <v>7</v>
      </c>
      <c r="B799" s="40">
        <v>9</v>
      </c>
      <c r="C799" s="40">
        <v>7</v>
      </c>
      <c r="D799" s="40">
        <f t="shared" si="109"/>
        <v>0</v>
      </c>
      <c r="E799" s="40">
        <f t="shared" si="110"/>
        <v>0</v>
      </c>
      <c r="F799" s="40">
        <f t="shared" si="111"/>
        <v>0</v>
      </c>
      <c r="G799" s="40">
        <f t="shared" si="112"/>
        <v>0</v>
      </c>
      <c r="H799" s="40">
        <f t="shared" si="113"/>
        <v>0</v>
      </c>
      <c r="I799" s="40">
        <f t="shared" si="114"/>
        <v>0</v>
      </c>
      <c r="J799" s="40">
        <f t="shared" si="115"/>
        <v>0</v>
      </c>
      <c r="K799" s="40">
        <f t="shared" si="116"/>
        <v>0</v>
      </c>
      <c r="L799" s="40">
        <f t="shared" si="117"/>
        <v>0</v>
      </c>
      <c r="M799" s="40">
        <v>1</v>
      </c>
      <c r="N799" s="40">
        <v>1</v>
      </c>
      <c r="O799" s="40">
        <v>1</v>
      </c>
      <c r="P799" s="40">
        <v>0.98518518518518516</v>
      </c>
      <c r="Q799" s="40">
        <v>0.91111111111111109</v>
      </c>
      <c r="R799" s="40">
        <v>0.71851851851851856</v>
      </c>
      <c r="S799" s="40">
        <v>0.34814814814814815</v>
      </c>
      <c r="T799" s="40">
        <v>0.24444444444444444</v>
      </c>
      <c r="U799" s="40">
        <v>135</v>
      </c>
    </row>
    <row r="800" spans="1:21">
      <c r="A800" s="40">
        <v>7</v>
      </c>
      <c r="B800" s="40">
        <v>9</v>
      </c>
      <c r="C800" s="40">
        <v>8</v>
      </c>
      <c r="D800" s="40">
        <f t="shared" si="109"/>
        <v>0</v>
      </c>
      <c r="E800" s="40">
        <f t="shared" si="110"/>
        <v>0</v>
      </c>
      <c r="F800" s="40">
        <f t="shared" si="111"/>
        <v>0</v>
      </c>
      <c r="G800" s="40">
        <f t="shared" si="112"/>
        <v>0</v>
      </c>
      <c r="H800" s="40">
        <f t="shared" si="113"/>
        <v>0</v>
      </c>
      <c r="I800" s="40">
        <f t="shared" si="114"/>
        <v>0</v>
      </c>
      <c r="J800" s="40">
        <f t="shared" si="115"/>
        <v>0</v>
      </c>
      <c r="K800" s="40">
        <f t="shared" si="116"/>
        <v>0</v>
      </c>
      <c r="L800" s="40">
        <f t="shared" si="117"/>
        <v>0</v>
      </c>
      <c r="M800" s="40">
        <v>1</v>
      </c>
      <c r="N800" s="40">
        <v>1</v>
      </c>
      <c r="O800" s="40">
        <v>1</v>
      </c>
      <c r="P800" s="40">
        <v>0.971830985915493</v>
      </c>
      <c r="Q800" s="40">
        <v>0.90140845070422537</v>
      </c>
      <c r="R800" s="40">
        <v>0.6901408450704225</v>
      </c>
      <c r="S800" s="40">
        <v>0.43661971830985913</v>
      </c>
      <c r="T800" s="40">
        <v>0.352112676056338</v>
      </c>
      <c r="U800" s="40">
        <v>71</v>
      </c>
    </row>
    <row r="801" spans="1:21">
      <c r="A801" s="40">
        <v>7</v>
      </c>
      <c r="B801" s="40">
        <v>9</v>
      </c>
      <c r="C801" s="40">
        <v>9</v>
      </c>
      <c r="D801" s="40">
        <f t="shared" si="109"/>
        <v>0</v>
      </c>
      <c r="E801" s="40">
        <f t="shared" si="110"/>
        <v>0</v>
      </c>
      <c r="F801" s="40">
        <f t="shared" si="111"/>
        <v>0</v>
      </c>
      <c r="G801" s="40">
        <f t="shared" si="112"/>
        <v>0</v>
      </c>
      <c r="H801" s="40">
        <f t="shared" si="113"/>
        <v>0</v>
      </c>
      <c r="I801" s="40">
        <f t="shared" si="114"/>
        <v>0</v>
      </c>
      <c r="J801" s="40">
        <f t="shared" si="115"/>
        <v>0</v>
      </c>
      <c r="K801" s="40">
        <f t="shared" si="116"/>
        <v>0</v>
      </c>
      <c r="L801" s="40">
        <f t="shared" si="117"/>
        <v>0</v>
      </c>
      <c r="M801" s="40">
        <v>1</v>
      </c>
      <c r="N801" s="40">
        <v>1</v>
      </c>
      <c r="O801" s="40">
        <v>1</v>
      </c>
      <c r="P801" s="40">
        <v>0.96551724137931039</v>
      </c>
      <c r="Q801" s="40">
        <v>0.89655172413793105</v>
      </c>
      <c r="R801" s="40">
        <v>0.7931034482758621</v>
      </c>
      <c r="S801" s="40">
        <v>0.44827586206896552</v>
      </c>
      <c r="T801" s="40">
        <v>0.31034482758620691</v>
      </c>
      <c r="U801" s="40">
        <v>29</v>
      </c>
    </row>
    <row r="802" spans="1:21">
      <c r="A802" s="40">
        <v>7</v>
      </c>
      <c r="B802" s="40">
        <v>9</v>
      </c>
      <c r="C802" s="40">
        <v>10</v>
      </c>
      <c r="D802" s="40">
        <f t="shared" si="109"/>
        <v>0</v>
      </c>
      <c r="E802" s="40">
        <f t="shared" si="110"/>
        <v>0</v>
      </c>
      <c r="F802" s="40">
        <f t="shared" si="111"/>
        <v>0</v>
      </c>
      <c r="G802" s="40">
        <f t="shared" si="112"/>
        <v>0</v>
      </c>
      <c r="H802" s="40">
        <f t="shared" si="113"/>
        <v>0</v>
      </c>
      <c r="I802" s="40">
        <f t="shared" si="114"/>
        <v>0</v>
      </c>
      <c r="J802" s="40">
        <f t="shared" si="115"/>
        <v>0</v>
      </c>
      <c r="K802" s="40">
        <f t="shared" si="116"/>
        <v>0</v>
      </c>
      <c r="L802" s="40">
        <f t="shared" si="117"/>
        <v>0</v>
      </c>
      <c r="M802" s="40">
        <v>1</v>
      </c>
      <c r="N802" s="40">
        <v>1</v>
      </c>
      <c r="O802" s="40">
        <v>1</v>
      </c>
      <c r="P802" s="40">
        <v>1</v>
      </c>
      <c r="Q802" s="40">
        <v>1</v>
      </c>
      <c r="R802" s="40">
        <v>0.8</v>
      </c>
      <c r="S802" s="40">
        <v>0.6</v>
      </c>
      <c r="T802" s="40">
        <v>0.4</v>
      </c>
      <c r="U802" s="40">
        <v>10</v>
      </c>
    </row>
    <row r="803" spans="1:21">
      <c r="A803" s="40">
        <v>7</v>
      </c>
      <c r="B803" s="40">
        <v>9</v>
      </c>
      <c r="C803" s="40">
        <v>11</v>
      </c>
      <c r="D803" s="40">
        <f t="shared" si="109"/>
        <v>0</v>
      </c>
      <c r="E803" s="40">
        <f t="shared" si="110"/>
        <v>0</v>
      </c>
      <c r="F803" s="40">
        <f t="shared" si="111"/>
        <v>0</v>
      </c>
      <c r="G803" s="40">
        <f t="shared" si="112"/>
        <v>0</v>
      </c>
      <c r="H803" s="40">
        <f t="shared" si="113"/>
        <v>0</v>
      </c>
      <c r="I803" s="40">
        <f t="shared" si="114"/>
        <v>0</v>
      </c>
      <c r="J803" s="40">
        <f t="shared" si="115"/>
        <v>0</v>
      </c>
      <c r="K803" s="40">
        <f t="shared" si="116"/>
        <v>0</v>
      </c>
      <c r="L803" s="40">
        <f t="shared" si="117"/>
        <v>0</v>
      </c>
      <c r="M803" s="40">
        <v>1</v>
      </c>
      <c r="N803" s="40">
        <v>1</v>
      </c>
      <c r="O803" s="40">
        <v>1</v>
      </c>
      <c r="P803" s="40">
        <v>1</v>
      </c>
      <c r="Q803" s="40">
        <v>1</v>
      </c>
      <c r="R803" s="40">
        <v>1</v>
      </c>
      <c r="S803" s="40">
        <v>1</v>
      </c>
      <c r="T803" s="40">
        <v>1</v>
      </c>
      <c r="U803" s="40">
        <v>5</v>
      </c>
    </row>
    <row r="804" spans="1:21">
      <c r="A804" s="40">
        <v>7</v>
      </c>
      <c r="B804" s="40">
        <v>9</v>
      </c>
      <c r="C804" s="40">
        <v>12</v>
      </c>
      <c r="D804" s="40">
        <f t="shared" si="109"/>
        <v>0</v>
      </c>
      <c r="E804" s="40">
        <f t="shared" si="110"/>
        <v>0</v>
      </c>
      <c r="F804" s="40">
        <f t="shared" si="111"/>
        <v>0</v>
      </c>
      <c r="G804" s="40">
        <f t="shared" si="112"/>
        <v>0</v>
      </c>
      <c r="H804" s="40">
        <f t="shared" si="113"/>
        <v>0</v>
      </c>
      <c r="I804" s="40">
        <f t="shared" si="114"/>
        <v>0</v>
      </c>
      <c r="J804" s="40">
        <f t="shared" si="115"/>
        <v>0</v>
      </c>
      <c r="K804" s="40">
        <f t="shared" si="116"/>
        <v>0</v>
      </c>
      <c r="L804" s="40">
        <f t="shared" si="117"/>
        <v>0</v>
      </c>
      <c r="M804" s="40">
        <v>1</v>
      </c>
      <c r="N804" s="40">
        <v>1</v>
      </c>
      <c r="O804" s="40">
        <v>1</v>
      </c>
      <c r="P804" s="40">
        <v>0.83333333333333337</v>
      </c>
      <c r="Q804" s="40">
        <v>0.83333333333333337</v>
      </c>
      <c r="R804" s="40">
        <v>0.66666666666666663</v>
      </c>
      <c r="S804" s="40">
        <v>0.66666666666666663</v>
      </c>
      <c r="T804" s="40">
        <v>0.5</v>
      </c>
      <c r="U804" s="40">
        <v>6</v>
      </c>
    </row>
    <row r="805" spans="1:21">
      <c r="A805" s="40">
        <v>7</v>
      </c>
      <c r="B805" s="40">
        <v>10</v>
      </c>
      <c r="C805" s="40">
        <v>3</v>
      </c>
      <c r="D805" s="40">
        <f t="shared" si="109"/>
        <v>0</v>
      </c>
      <c r="E805" s="40">
        <f t="shared" si="110"/>
        <v>0</v>
      </c>
      <c r="F805" s="40">
        <f t="shared" si="111"/>
        <v>0</v>
      </c>
      <c r="G805" s="40">
        <f t="shared" si="112"/>
        <v>0</v>
      </c>
      <c r="H805" s="40">
        <f t="shared" si="113"/>
        <v>0</v>
      </c>
      <c r="I805" s="40">
        <f t="shared" si="114"/>
        <v>0</v>
      </c>
      <c r="J805" s="40">
        <f t="shared" si="115"/>
        <v>0</v>
      </c>
      <c r="K805" s="40">
        <f t="shared" si="116"/>
        <v>0</v>
      </c>
      <c r="L805" s="40">
        <f t="shared" si="117"/>
        <v>0</v>
      </c>
      <c r="M805" s="40">
        <v>1</v>
      </c>
      <c r="N805" s="40">
        <v>1</v>
      </c>
      <c r="O805" s="40">
        <v>1</v>
      </c>
      <c r="P805" s="40">
        <v>1</v>
      </c>
      <c r="Q805" s="40">
        <v>1</v>
      </c>
      <c r="R805" s="40">
        <v>1</v>
      </c>
      <c r="S805" s="40">
        <v>1</v>
      </c>
      <c r="T805" s="40">
        <v>1</v>
      </c>
      <c r="U805" s="40">
        <v>1</v>
      </c>
    </row>
    <row r="806" spans="1:21">
      <c r="A806" s="40">
        <v>7</v>
      </c>
      <c r="B806" s="40">
        <v>10</v>
      </c>
      <c r="C806" s="40">
        <v>4</v>
      </c>
      <c r="D806" s="40">
        <f t="shared" si="109"/>
        <v>0</v>
      </c>
      <c r="E806" s="40">
        <f t="shared" si="110"/>
        <v>0</v>
      </c>
      <c r="F806" s="40">
        <f t="shared" si="111"/>
        <v>0</v>
      </c>
      <c r="G806" s="40">
        <f t="shared" si="112"/>
        <v>0</v>
      </c>
      <c r="H806" s="40">
        <f t="shared" si="113"/>
        <v>0</v>
      </c>
      <c r="I806" s="40">
        <f t="shared" si="114"/>
        <v>0</v>
      </c>
      <c r="J806" s="40">
        <f t="shared" si="115"/>
        <v>0</v>
      </c>
      <c r="K806" s="40">
        <f t="shared" si="116"/>
        <v>0</v>
      </c>
      <c r="L806" s="40">
        <f t="shared" si="117"/>
        <v>0</v>
      </c>
      <c r="M806" s="40">
        <v>1</v>
      </c>
      <c r="N806" s="40">
        <v>1</v>
      </c>
      <c r="O806" s="40">
        <v>1</v>
      </c>
      <c r="P806" s="40">
        <v>1</v>
      </c>
      <c r="Q806" s="40">
        <v>0.9</v>
      </c>
      <c r="R806" s="40">
        <v>0.5</v>
      </c>
      <c r="S806" s="40">
        <v>0.4</v>
      </c>
      <c r="T806" s="40">
        <v>0.2</v>
      </c>
      <c r="U806" s="40">
        <v>10</v>
      </c>
    </row>
    <row r="807" spans="1:21">
      <c r="A807" s="40">
        <v>7</v>
      </c>
      <c r="B807" s="40">
        <v>10</v>
      </c>
      <c r="C807" s="40">
        <v>5</v>
      </c>
      <c r="D807" s="40">
        <f t="shared" si="109"/>
        <v>0</v>
      </c>
      <c r="E807" s="40">
        <f t="shared" si="110"/>
        <v>0</v>
      </c>
      <c r="F807" s="40">
        <f t="shared" si="111"/>
        <v>0</v>
      </c>
      <c r="G807" s="40">
        <f t="shared" si="112"/>
        <v>0</v>
      </c>
      <c r="H807" s="40">
        <f t="shared" si="113"/>
        <v>0</v>
      </c>
      <c r="I807" s="40">
        <f t="shared" si="114"/>
        <v>0</v>
      </c>
      <c r="J807" s="40">
        <f t="shared" si="115"/>
        <v>0</v>
      </c>
      <c r="K807" s="40">
        <f t="shared" si="116"/>
        <v>0</v>
      </c>
      <c r="L807" s="40">
        <f t="shared" si="117"/>
        <v>0</v>
      </c>
      <c r="M807" s="40">
        <v>1</v>
      </c>
      <c r="N807" s="40">
        <v>1</v>
      </c>
      <c r="O807" s="40">
        <v>1</v>
      </c>
      <c r="P807" s="40">
        <v>1</v>
      </c>
      <c r="Q807" s="40">
        <v>0.875</v>
      </c>
      <c r="R807" s="40">
        <v>0.625</v>
      </c>
      <c r="S807" s="40">
        <v>0.29166666666666669</v>
      </c>
      <c r="T807" s="40">
        <v>0.20833333333333334</v>
      </c>
      <c r="U807" s="40">
        <v>24</v>
      </c>
    </row>
    <row r="808" spans="1:21">
      <c r="A808" s="40">
        <v>7</v>
      </c>
      <c r="B808" s="40">
        <v>10</v>
      </c>
      <c r="C808" s="40">
        <v>6</v>
      </c>
      <c r="D808" s="40">
        <f t="shared" si="109"/>
        <v>0</v>
      </c>
      <c r="E808" s="40">
        <f t="shared" si="110"/>
        <v>0</v>
      </c>
      <c r="F808" s="40">
        <f t="shared" si="111"/>
        <v>0</v>
      </c>
      <c r="G808" s="40">
        <f t="shared" si="112"/>
        <v>0</v>
      </c>
      <c r="H808" s="40">
        <f t="shared" si="113"/>
        <v>0</v>
      </c>
      <c r="I808" s="40">
        <f t="shared" si="114"/>
        <v>0</v>
      </c>
      <c r="J808" s="40">
        <f t="shared" si="115"/>
        <v>0</v>
      </c>
      <c r="K808" s="40">
        <f t="shared" si="116"/>
        <v>0</v>
      </c>
      <c r="L808" s="40">
        <f t="shared" si="117"/>
        <v>0</v>
      </c>
      <c r="M808" s="40">
        <v>1</v>
      </c>
      <c r="N808" s="40">
        <v>1</v>
      </c>
      <c r="O808" s="40">
        <v>1</v>
      </c>
      <c r="P808" s="40">
        <v>1</v>
      </c>
      <c r="Q808" s="40">
        <v>0.97142857142857142</v>
      </c>
      <c r="R808" s="40">
        <v>0.8</v>
      </c>
      <c r="S808" s="40">
        <v>0.48571428571428571</v>
      </c>
      <c r="T808" s="40">
        <v>0.34285714285714286</v>
      </c>
      <c r="U808" s="40">
        <v>70</v>
      </c>
    </row>
    <row r="809" spans="1:21">
      <c r="A809" s="40">
        <v>7</v>
      </c>
      <c r="B809" s="40">
        <v>10</v>
      </c>
      <c r="C809" s="40">
        <v>7</v>
      </c>
      <c r="D809" s="40">
        <f t="shared" si="109"/>
        <v>0</v>
      </c>
      <c r="E809" s="40">
        <f t="shared" si="110"/>
        <v>0</v>
      </c>
      <c r="F809" s="40">
        <f t="shared" si="111"/>
        <v>0</v>
      </c>
      <c r="G809" s="40">
        <f t="shared" si="112"/>
        <v>0</v>
      </c>
      <c r="H809" s="40">
        <f t="shared" si="113"/>
        <v>0</v>
      </c>
      <c r="I809" s="40">
        <f t="shared" si="114"/>
        <v>0</v>
      </c>
      <c r="J809" s="40">
        <f t="shared" si="115"/>
        <v>0</v>
      </c>
      <c r="K809" s="40">
        <f t="shared" si="116"/>
        <v>0</v>
      </c>
      <c r="L809" s="40">
        <f t="shared" si="117"/>
        <v>0</v>
      </c>
      <c r="M809" s="40">
        <v>1</v>
      </c>
      <c r="N809" s="40">
        <v>1</v>
      </c>
      <c r="O809" s="40">
        <v>1</v>
      </c>
      <c r="P809" s="40">
        <v>0.98780487804878048</v>
      </c>
      <c r="Q809" s="40">
        <v>0.96341463414634143</v>
      </c>
      <c r="R809" s="40">
        <v>0.85365853658536583</v>
      </c>
      <c r="S809" s="40">
        <v>0.54878048780487809</v>
      </c>
      <c r="T809" s="40">
        <v>0.35365853658536583</v>
      </c>
      <c r="U809" s="40">
        <v>82</v>
      </c>
    </row>
    <row r="810" spans="1:21">
      <c r="A810" s="40">
        <v>7</v>
      </c>
      <c r="B810" s="40">
        <v>10</v>
      </c>
      <c r="C810" s="40">
        <v>8</v>
      </c>
      <c r="D810" s="40">
        <f t="shared" si="109"/>
        <v>0</v>
      </c>
      <c r="E810" s="40">
        <f t="shared" si="110"/>
        <v>0</v>
      </c>
      <c r="F810" s="40">
        <f t="shared" si="111"/>
        <v>0</v>
      </c>
      <c r="G810" s="40">
        <f t="shared" si="112"/>
        <v>0</v>
      </c>
      <c r="H810" s="40">
        <f t="shared" si="113"/>
        <v>0</v>
      </c>
      <c r="I810" s="40">
        <f t="shared" si="114"/>
        <v>0</v>
      </c>
      <c r="J810" s="40">
        <f t="shared" si="115"/>
        <v>0</v>
      </c>
      <c r="K810" s="40">
        <f t="shared" si="116"/>
        <v>0</v>
      </c>
      <c r="L810" s="40">
        <f t="shared" si="117"/>
        <v>0</v>
      </c>
      <c r="M810" s="40">
        <v>1</v>
      </c>
      <c r="N810" s="40">
        <v>1</v>
      </c>
      <c r="O810" s="40">
        <v>1</v>
      </c>
      <c r="P810" s="40">
        <v>1</v>
      </c>
      <c r="Q810" s="40">
        <v>0.95833333333333337</v>
      </c>
      <c r="R810" s="40">
        <v>0.83333333333333337</v>
      </c>
      <c r="S810" s="40">
        <v>0.60416666666666663</v>
      </c>
      <c r="T810" s="40">
        <v>0.45833333333333331</v>
      </c>
      <c r="U810" s="40">
        <v>48</v>
      </c>
    </row>
    <row r="811" spans="1:21">
      <c r="A811" s="40">
        <v>7</v>
      </c>
      <c r="B811" s="40">
        <v>10</v>
      </c>
      <c r="C811" s="40">
        <v>9</v>
      </c>
      <c r="D811" s="40">
        <f t="shared" si="109"/>
        <v>0</v>
      </c>
      <c r="E811" s="40">
        <f t="shared" si="110"/>
        <v>0</v>
      </c>
      <c r="F811" s="40">
        <f t="shared" si="111"/>
        <v>0</v>
      </c>
      <c r="G811" s="40">
        <f t="shared" si="112"/>
        <v>0</v>
      </c>
      <c r="H811" s="40">
        <f t="shared" si="113"/>
        <v>0</v>
      </c>
      <c r="I811" s="40">
        <f t="shared" si="114"/>
        <v>0</v>
      </c>
      <c r="J811" s="40">
        <f t="shared" si="115"/>
        <v>0</v>
      </c>
      <c r="K811" s="40">
        <f t="shared" si="116"/>
        <v>0</v>
      </c>
      <c r="L811" s="40">
        <f t="shared" si="117"/>
        <v>0</v>
      </c>
      <c r="M811" s="40">
        <v>1</v>
      </c>
      <c r="N811" s="40">
        <v>1</v>
      </c>
      <c r="O811" s="40">
        <v>1</v>
      </c>
      <c r="P811" s="40">
        <v>1</v>
      </c>
      <c r="Q811" s="40">
        <v>0.91666666666666663</v>
      </c>
      <c r="R811" s="40">
        <v>0.875</v>
      </c>
      <c r="S811" s="40">
        <v>0.625</v>
      </c>
      <c r="T811" s="40">
        <v>0.54166666666666663</v>
      </c>
      <c r="U811" s="40">
        <v>24</v>
      </c>
    </row>
    <row r="812" spans="1:21">
      <c r="A812" s="40">
        <v>7</v>
      </c>
      <c r="B812" s="40">
        <v>10</v>
      </c>
      <c r="C812" s="40">
        <v>10</v>
      </c>
      <c r="D812" s="40">
        <f t="shared" si="109"/>
        <v>0</v>
      </c>
      <c r="E812" s="40">
        <f t="shared" si="110"/>
        <v>0</v>
      </c>
      <c r="F812" s="40">
        <f t="shared" si="111"/>
        <v>0</v>
      </c>
      <c r="G812" s="40">
        <f t="shared" si="112"/>
        <v>0</v>
      </c>
      <c r="H812" s="40">
        <f t="shared" si="113"/>
        <v>0</v>
      </c>
      <c r="I812" s="40">
        <f t="shared" si="114"/>
        <v>0</v>
      </c>
      <c r="J812" s="40">
        <f t="shared" si="115"/>
        <v>0</v>
      </c>
      <c r="K812" s="40">
        <f t="shared" si="116"/>
        <v>0</v>
      </c>
      <c r="L812" s="40">
        <f t="shared" si="117"/>
        <v>0</v>
      </c>
      <c r="M812" s="40">
        <v>1</v>
      </c>
      <c r="N812" s="40">
        <v>1</v>
      </c>
      <c r="O812" s="40">
        <v>1</v>
      </c>
      <c r="P812" s="40">
        <v>1</v>
      </c>
      <c r="Q812" s="40">
        <v>1</v>
      </c>
      <c r="R812" s="40">
        <v>0.625</v>
      </c>
      <c r="S812" s="40">
        <v>0.375</v>
      </c>
      <c r="T812" s="40">
        <v>0.25</v>
      </c>
      <c r="U812" s="40">
        <v>8</v>
      </c>
    </row>
    <row r="813" spans="1:21">
      <c r="A813" s="40">
        <v>7</v>
      </c>
      <c r="B813" s="40">
        <v>10</v>
      </c>
      <c r="C813" s="40">
        <v>11</v>
      </c>
      <c r="D813" s="40">
        <f t="shared" si="109"/>
        <v>0</v>
      </c>
      <c r="E813" s="40">
        <f t="shared" si="110"/>
        <v>0</v>
      </c>
      <c r="F813" s="40">
        <f t="shared" si="111"/>
        <v>0</v>
      </c>
      <c r="G813" s="40">
        <f t="shared" si="112"/>
        <v>0</v>
      </c>
      <c r="H813" s="40">
        <f t="shared" si="113"/>
        <v>0</v>
      </c>
      <c r="I813" s="40">
        <f t="shared" si="114"/>
        <v>0</v>
      </c>
      <c r="J813" s="40">
        <f t="shared" si="115"/>
        <v>0</v>
      </c>
      <c r="K813" s="40">
        <f t="shared" si="116"/>
        <v>0</v>
      </c>
      <c r="L813" s="40">
        <f t="shared" si="117"/>
        <v>0</v>
      </c>
      <c r="M813" s="40">
        <v>1</v>
      </c>
      <c r="N813" s="40">
        <v>1</v>
      </c>
      <c r="O813" s="40">
        <v>1</v>
      </c>
      <c r="P813" s="40">
        <v>1</v>
      </c>
      <c r="Q813" s="40">
        <v>1</v>
      </c>
      <c r="R813" s="40">
        <v>1</v>
      </c>
      <c r="S813" s="40">
        <v>1</v>
      </c>
      <c r="T813" s="40">
        <v>1</v>
      </c>
      <c r="U813" s="40">
        <v>5</v>
      </c>
    </row>
    <row r="814" spans="1:21">
      <c r="A814" s="40">
        <v>7</v>
      </c>
      <c r="B814" s="40">
        <v>10</v>
      </c>
      <c r="C814" s="40">
        <v>12</v>
      </c>
      <c r="D814" s="40">
        <f t="shared" si="109"/>
        <v>0</v>
      </c>
      <c r="E814" s="40">
        <f t="shared" si="110"/>
        <v>0</v>
      </c>
      <c r="F814" s="40">
        <f t="shared" si="111"/>
        <v>0</v>
      </c>
      <c r="G814" s="40">
        <f t="shared" si="112"/>
        <v>0</v>
      </c>
      <c r="H814" s="40">
        <f t="shared" si="113"/>
        <v>0</v>
      </c>
      <c r="I814" s="40">
        <f t="shared" si="114"/>
        <v>0</v>
      </c>
      <c r="J814" s="40">
        <f t="shared" si="115"/>
        <v>0</v>
      </c>
      <c r="K814" s="40">
        <f t="shared" si="116"/>
        <v>0</v>
      </c>
      <c r="L814" s="40">
        <f t="shared" si="117"/>
        <v>0</v>
      </c>
      <c r="M814" s="40">
        <v>1</v>
      </c>
      <c r="N814" s="40">
        <v>1</v>
      </c>
      <c r="O814" s="40">
        <v>1</v>
      </c>
      <c r="P814" s="40">
        <v>1</v>
      </c>
      <c r="Q814" s="40">
        <v>1</v>
      </c>
      <c r="R814" s="40">
        <v>1</v>
      </c>
      <c r="S814" s="40">
        <v>0.75</v>
      </c>
      <c r="T814" s="40">
        <v>0.5</v>
      </c>
      <c r="U814" s="40">
        <v>4</v>
      </c>
    </row>
    <row r="815" spans="1:21">
      <c r="A815" s="40">
        <v>7</v>
      </c>
      <c r="B815" s="40">
        <v>11</v>
      </c>
      <c r="C815" s="40">
        <v>3</v>
      </c>
      <c r="D815" s="40">
        <f t="shared" si="109"/>
        <v>0</v>
      </c>
      <c r="E815" s="40">
        <f t="shared" si="110"/>
        <v>0</v>
      </c>
      <c r="F815" s="40">
        <f t="shared" si="111"/>
        <v>0</v>
      </c>
      <c r="G815" s="40">
        <f t="shared" si="112"/>
        <v>0</v>
      </c>
      <c r="H815" s="40">
        <f t="shared" si="113"/>
        <v>0</v>
      </c>
      <c r="I815" s="40">
        <f t="shared" si="114"/>
        <v>0</v>
      </c>
      <c r="J815" s="40">
        <f t="shared" si="115"/>
        <v>0</v>
      </c>
      <c r="K815" s="40">
        <f t="shared" si="116"/>
        <v>0</v>
      </c>
      <c r="L815" s="40">
        <f t="shared" si="117"/>
        <v>0</v>
      </c>
      <c r="M815" s="40">
        <v>1</v>
      </c>
      <c r="N815" s="40">
        <v>1</v>
      </c>
      <c r="O815" s="40">
        <v>1</v>
      </c>
      <c r="P815" s="40">
        <v>1</v>
      </c>
      <c r="Q815" s="40">
        <v>1</v>
      </c>
      <c r="R815" s="40">
        <v>1</v>
      </c>
      <c r="S815" s="40">
        <v>0</v>
      </c>
      <c r="T815" s="40">
        <v>0</v>
      </c>
      <c r="U815" s="40">
        <v>1</v>
      </c>
    </row>
    <row r="816" spans="1:21">
      <c r="A816" s="40">
        <v>7</v>
      </c>
      <c r="B816" s="40">
        <v>11</v>
      </c>
      <c r="C816" s="40">
        <v>4</v>
      </c>
      <c r="D816" s="40">
        <f t="shared" si="109"/>
        <v>0</v>
      </c>
      <c r="E816" s="40">
        <f t="shared" si="110"/>
        <v>0</v>
      </c>
      <c r="F816" s="40">
        <f t="shared" si="111"/>
        <v>0</v>
      </c>
      <c r="G816" s="40">
        <f t="shared" si="112"/>
        <v>0</v>
      </c>
      <c r="H816" s="40">
        <f t="shared" si="113"/>
        <v>0</v>
      </c>
      <c r="I816" s="40">
        <f t="shared" si="114"/>
        <v>0</v>
      </c>
      <c r="J816" s="40">
        <f t="shared" si="115"/>
        <v>0</v>
      </c>
      <c r="K816" s="40">
        <f t="shared" si="116"/>
        <v>0</v>
      </c>
      <c r="L816" s="40">
        <f t="shared" si="117"/>
        <v>0</v>
      </c>
      <c r="M816" s="40">
        <v>1</v>
      </c>
      <c r="N816" s="40">
        <v>1</v>
      </c>
      <c r="O816" s="40">
        <v>1</v>
      </c>
      <c r="P816" s="40">
        <v>1</v>
      </c>
      <c r="Q816" s="40">
        <v>1</v>
      </c>
      <c r="R816" s="40">
        <v>0</v>
      </c>
      <c r="S816" s="40">
        <v>0</v>
      </c>
      <c r="T816" s="40">
        <v>0</v>
      </c>
      <c r="U816" s="40">
        <v>1</v>
      </c>
    </row>
    <row r="817" spans="1:21">
      <c r="A817" s="40">
        <v>7</v>
      </c>
      <c r="B817" s="40">
        <v>11</v>
      </c>
      <c r="C817" s="40">
        <v>5</v>
      </c>
      <c r="D817" s="40">
        <f t="shared" si="109"/>
        <v>0</v>
      </c>
      <c r="E817" s="40">
        <f t="shared" si="110"/>
        <v>0</v>
      </c>
      <c r="F817" s="40">
        <f t="shared" si="111"/>
        <v>0</v>
      </c>
      <c r="G817" s="40">
        <f t="shared" si="112"/>
        <v>0</v>
      </c>
      <c r="H817" s="40">
        <f t="shared" si="113"/>
        <v>0</v>
      </c>
      <c r="I817" s="40">
        <f t="shared" si="114"/>
        <v>0</v>
      </c>
      <c r="J817" s="40">
        <f t="shared" si="115"/>
        <v>0</v>
      </c>
      <c r="K817" s="40">
        <f t="shared" si="116"/>
        <v>0</v>
      </c>
      <c r="L817" s="40">
        <f t="shared" si="117"/>
        <v>0</v>
      </c>
      <c r="M817" s="40">
        <v>1</v>
      </c>
      <c r="N817" s="40">
        <v>1</v>
      </c>
      <c r="O817" s="40">
        <v>1</v>
      </c>
      <c r="P817" s="40">
        <v>1</v>
      </c>
      <c r="Q817" s="40">
        <v>0.91666666666666663</v>
      </c>
      <c r="R817" s="40">
        <v>0.91666666666666663</v>
      </c>
      <c r="S817" s="40">
        <v>0.66666666666666663</v>
      </c>
      <c r="T817" s="40">
        <v>0.5</v>
      </c>
      <c r="U817" s="40">
        <v>12</v>
      </c>
    </row>
    <row r="818" spans="1:21">
      <c r="A818" s="40">
        <v>7</v>
      </c>
      <c r="B818" s="40">
        <v>11</v>
      </c>
      <c r="C818" s="40">
        <v>6</v>
      </c>
      <c r="D818" s="40">
        <f t="shared" si="109"/>
        <v>0</v>
      </c>
      <c r="E818" s="40">
        <f t="shared" si="110"/>
        <v>0</v>
      </c>
      <c r="F818" s="40">
        <f t="shared" si="111"/>
        <v>0</v>
      </c>
      <c r="G818" s="40">
        <f t="shared" si="112"/>
        <v>0</v>
      </c>
      <c r="H818" s="40">
        <f t="shared" si="113"/>
        <v>0</v>
      </c>
      <c r="I818" s="40">
        <f t="shared" si="114"/>
        <v>0</v>
      </c>
      <c r="J818" s="40">
        <f t="shared" si="115"/>
        <v>0</v>
      </c>
      <c r="K818" s="40">
        <f t="shared" si="116"/>
        <v>0</v>
      </c>
      <c r="L818" s="40">
        <f t="shared" si="117"/>
        <v>0</v>
      </c>
      <c r="M818" s="40">
        <v>1</v>
      </c>
      <c r="N818" s="40">
        <v>1</v>
      </c>
      <c r="O818" s="40">
        <v>1</v>
      </c>
      <c r="P818" s="40">
        <v>1</v>
      </c>
      <c r="Q818" s="40">
        <v>1</v>
      </c>
      <c r="R818" s="40">
        <v>1</v>
      </c>
      <c r="S818" s="40">
        <v>0.83783783783783783</v>
      </c>
      <c r="T818" s="40">
        <v>0.64864864864864868</v>
      </c>
      <c r="U818" s="40">
        <v>37</v>
      </c>
    </row>
    <row r="819" spans="1:21">
      <c r="A819" s="40">
        <v>7</v>
      </c>
      <c r="B819" s="40">
        <v>11</v>
      </c>
      <c r="C819" s="40">
        <v>7</v>
      </c>
      <c r="D819" s="40">
        <f t="shared" si="109"/>
        <v>0</v>
      </c>
      <c r="E819" s="40">
        <f t="shared" si="110"/>
        <v>0</v>
      </c>
      <c r="F819" s="40">
        <f t="shared" si="111"/>
        <v>0</v>
      </c>
      <c r="G819" s="40">
        <f t="shared" si="112"/>
        <v>0</v>
      </c>
      <c r="H819" s="40">
        <f t="shared" si="113"/>
        <v>0</v>
      </c>
      <c r="I819" s="40">
        <f t="shared" si="114"/>
        <v>0</v>
      </c>
      <c r="J819" s="40">
        <f t="shared" si="115"/>
        <v>0</v>
      </c>
      <c r="K819" s="40">
        <f t="shared" si="116"/>
        <v>0</v>
      </c>
      <c r="L819" s="40">
        <f t="shared" si="117"/>
        <v>0</v>
      </c>
      <c r="M819" s="40">
        <v>1</v>
      </c>
      <c r="N819" s="40">
        <v>1</v>
      </c>
      <c r="O819" s="40">
        <v>1</v>
      </c>
      <c r="P819" s="40">
        <v>1</v>
      </c>
      <c r="Q819" s="40">
        <v>1</v>
      </c>
      <c r="R819" s="40">
        <v>0.87096774193548387</v>
      </c>
      <c r="S819" s="40">
        <v>0.69354838709677424</v>
      </c>
      <c r="T819" s="40">
        <v>0.56451612903225812</v>
      </c>
      <c r="U819" s="40">
        <v>62</v>
      </c>
    </row>
    <row r="820" spans="1:21">
      <c r="A820" s="40">
        <v>7</v>
      </c>
      <c r="B820" s="40">
        <v>11</v>
      </c>
      <c r="C820" s="40">
        <v>8</v>
      </c>
      <c r="D820" s="40">
        <f t="shared" si="109"/>
        <v>0</v>
      </c>
      <c r="E820" s="40">
        <f t="shared" si="110"/>
        <v>0</v>
      </c>
      <c r="F820" s="40">
        <f t="shared" si="111"/>
        <v>0</v>
      </c>
      <c r="G820" s="40">
        <f t="shared" si="112"/>
        <v>0</v>
      </c>
      <c r="H820" s="40">
        <f t="shared" si="113"/>
        <v>0</v>
      </c>
      <c r="I820" s="40">
        <f t="shared" si="114"/>
        <v>0</v>
      </c>
      <c r="J820" s="40">
        <f t="shared" si="115"/>
        <v>0</v>
      </c>
      <c r="K820" s="40">
        <f t="shared" si="116"/>
        <v>0</v>
      </c>
      <c r="L820" s="40">
        <f t="shared" si="117"/>
        <v>0</v>
      </c>
      <c r="M820" s="40">
        <v>1</v>
      </c>
      <c r="N820" s="40">
        <v>1</v>
      </c>
      <c r="O820" s="40">
        <v>1</v>
      </c>
      <c r="P820" s="40">
        <v>1</v>
      </c>
      <c r="Q820" s="40">
        <v>1</v>
      </c>
      <c r="R820" s="40">
        <v>0.90909090909090906</v>
      </c>
      <c r="S820" s="40">
        <v>0.77272727272727271</v>
      </c>
      <c r="T820" s="40">
        <v>0.70454545454545459</v>
      </c>
      <c r="U820" s="40">
        <v>44</v>
      </c>
    </row>
    <row r="821" spans="1:21">
      <c r="A821" s="40">
        <v>7</v>
      </c>
      <c r="B821" s="40">
        <v>11</v>
      </c>
      <c r="C821" s="40">
        <v>9</v>
      </c>
      <c r="D821" s="40">
        <f t="shared" si="109"/>
        <v>0</v>
      </c>
      <c r="E821" s="40">
        <f t="shared" si="110"/>
        <v>0</v>
      </c>
      <c r="F821" s="40">
        <f t="shared" si="111"/>
        <v>0</v>
      </c>
      <c r="G821" s="40">
        <f t="shared" si="112"/>
        <v>0</v>
      </c>
      <c r="H821" s="40">
        <f t="shared" si="113"/>
        <v>0</v>
      </c>
      <c r="I821" s="40">
        <f t="shared" si="114"/>
        <v>0</v>
      </c>
      <c r="J821" s="40">
        <f t="shared" si="115"/>
        <v>0</v>
      </c>
      <c r="K821" s="40">
        <f t="shared" si="116"/>
        <v>0</v>
      </c>
      <c r="L821" s="40">
        <f t="shared" si="117"/>
        <v>0</v>
      </c>
      <c r="M821" s="40">
        <v>1</v>
      </c>
      <c r="N821" s="40">
        <v>1</v>
      </c>
      <c r="O821" s="40">
        <v>1</v>
      </c>
      <c r="P821" s="40">
        <v>1</v>
      </c>
      <c r="Q821" s="40">
        <v>1</v>
      </c>
      <c r="R821" s="40">
        <v>0.92</v>
      </c>
      <c r="S821" s="40">
        <v>0.84</v>
      </c>
      <c r="T821" s="40">
        <v>0.72</v>
      </c>
      <c r="U821" s="40">
        <v>25</v>
      </c>
    </row>
    <row r="822" spans="1:21">
      <c r="A822" s="40">
        <v>7</v>
      </c>
      <c r="B822" s="40">
        <v>11</v>
      </c>
      <c r="C822" s="40">
        <v>10</v>
      </c>
      <c r="D822" s="40">
        <f t="shared" si="109"/>
        <v>0</v>
      </c>
      <c r="E822" s="40">
        <f t="shared" si="110"/>
        <v>0</v>
      </c>
      <c r="F822" s="40">
        <f t="shared" si="111"/>
        <v>0</v>
      </c>
      <c r="G822" s="40">
        <f t="shared" si="112"/>
        <v>0</v>
      </c>
      <c r="H822" s="40">
        <f t="shared" si="113"/>
        <v>0</v>
      </c>
      <c r="I822" s="40">
        <f t="shared" si="114"/>
        <v>0</v>
      </c>
      <c r="J822" s="40">
        <f t="shared" si="115"/>
        <v>0</v>
      </c>
      <c r="K822" s="40">
        <f t="shared" si="116"/>
        <v>0</v>
      </c>
      <c r="L822" s="40">
        <f t="shared" si="117"/>
        <v>0</v>
      </c>
      <c r="M822" s="40">
        <v>1</v>
      </c>
      <c r="N822" s="40">
        <v>1</v>
      </c>
      <c r="O822" s="40">
        <v>1</v>
      </c>
      <c r="P822" s="40">
        <v>1</v>
      </c>
      <c r="Q822" s="40">
        <v>0.9375</v>
      </c>
      <c r="R822" s="40">
        <v>0.875</v>
      </c>
      <c r="S822" s="40">
        <v>0.625</v>
      </c>
      <c r="T822" s="40">
        <v>0.5625</v>
      </c>
      <c r="U822" s="40">
        <v>16</v>
      </c>
    </row>
    <row r="823" spans="1:21">
      <c r="A823" s="40">
        <v>7</v>
      </c>
      <c r="B823" s="40">
        <v>11</v>
      </c>
      <c r="C823" s="40">
        <v>11</v>
      </c>
      <c r="D823" s="40">
        <f t="shared" si="109"/>
        <v>0</v>
      </c>
      <c r="E823" s="40">
        <f t="shared" si="110"/>
        <v>0</v>
      </c>
      <c r="F823" s="40">
        <f t="shared" si="111"/>
        <v>0</v>
      </c>
      <c r="G823" s="40">
        <f t="shared" si="112"/>
        <v>0</v>
      </c>
      <c r="H823" s="40">
        <f t="shared" si="113"/>
        <v>0</v>
      </c>
      <c r="I823" s="40">
        <f t="shared" si="114"/>
        <v>0</v>
      </c>
      <c r="J823" s="40">
        <f t="shared" si="115"/>
        <v>0</v>
      </c>
      <c r="K823" s="40">
        <f t="shared" si="116"/>
        <v>0</v>
      </c>
      <c r="L823" s="40">
        <f t="shared" si="117"/>
        <v>0</v>
      </c>
      <c r="M823" s="40">
        <v>1</v>
      </c>
      <c r="N823" s="40">
        <v>1</v>
      </c>
      <c r="O823" s="40">
        <v>1</v>
      </c>
      <c r="P823" s="40">
        <v>1</v>
      </c>
      <c r="Q823" s="40">
        <v>1</v>
      </c>
      <c r="R823" s="40">
        <v>0.6</v>
      </c>
      <c r="S823" s="40">
        <v>0.4</v>
      </c>
      <c r="T823" s="40">
        <v>0.4</v>
      </c>
      <c r="U823" s="40">
        <v>5</v>
      </c>
    </row>
    <row r="824" spans="1:21">
      <c r="A824" s="40">
        <v>7</v>
      </c>
      <c r="B824" s="40">
        <v>11</v>
      </c>
      <c r="C824" s="40">
        <v>12</v>
      </c>
      <c r="D824" s="40">
        <f t="shared" si="109"/>
        <v>0</v>
      </c>
      <c r="E824" s="40">
        <f t="shared" si="110"/>
        <v>0</v>
      </c>
      <c r="F824" s="40">
        <f t="shared" si="111"/>
        <v>0</v>
      </c>
      <c r="G824" s="40">
        <f t="shared" si="112"/>
        <v>0</v>
      </c>
      <c r="H824" s="40">
        <f t="shared" si="113"/>
        <v>0</v>
      </c>
      <c r="I824" s="40">
        <f t="shared" si="114"/>
        <v>0</v>
      </c>
      <c r="J824" s="40">
        <f t="shared" si="115"/>
        <v>0</v>
      </c>
      <c r="K824" s="40">
        <f t="shared" si="116"/>
        <v>0</v>
      </c>
      <c r="L824" s="40">
        <f t="shared" si="117"/>
        <v>0</v>
      </c>
      <c r="M824" s="40">
        <v>1</v>
      </c>
      <c r="N824" s="40">
        <v>1</v>
      </c>
      <c r="O824" s="40">
        <v>1</v>
      </c>
      <c r="P824" s="40">
        <v>1</v>
      </c>
      <c r="Q824" s="40">
        <v>1</v>
      </c>
      <c r="R824" s="40">
        <v>1</v>
      </c>
      <c r="S824" s="40">
        <v>1</v>
      </c>
      <c r="T824" s="40">
        <v>1</v>
      </c>
      <c r="U824" s="40">
        <v>2</v>
      </c>
    </row>
    <row r="825" spans="1:21">
      <c r="A825" s="40">
        <v>7</v>
      </c>
      <c r="B825" s="40">
        <v>12</v>
      </c>
      <c r="C825" s="40">
        <v>4</v>
      </c>
      <c r="D825" s="40">
        <f t="shared" si="109"/>
        <v>0</v>
      </c>
      <c r="E825" s="40">
        <f t="shared" si="110"/>
        <v>0</v>
      </c>
      <c r="F825" s="40">
        <f t="shared" si="111"/>
        <v>0</v>
      </c>
      <c r="G825" s="40">
        <f t="shared" si="112"/>
        <v>0</v>
      </c>
      <c r="H825" s="40">
        <f t="shared" si="113"/>
        <v>0</v>
      </c>
      <c r="I825" s="40">
        <f t="shared" si="114"/>
        <v>0</v>
      </c>
      <c r="J825" s="40">
        <f t="shared" si="115"/>
        <v>0</v>
      </c>
      <c r="K825" s="40">
        <f t="shared" si="116"/>
        <v>0</v>
      </c>
      <c r="L825" s="40">
        <f t="shared" si="117"/>
        <v>0</v>
      </c>
      <c r="M825" s="40">
        <v>1</v>
      </c>
      <c r="N825" s="40">
        <v>1</v>
      </c>
      <c r="O825" s="40">
        <v>1</v>
      </c>
      <c r="P825" s="40">
        <v>1</v>
      </c>
      <c r="Q825" s="40">
        <v>1</v>
      </c>
      <c r="R825" s="40">
        <v>1</v>
      </c>
      <c r="S825" s="40">
        <v>1</v>
      </c>
      <c r="T825" s="40">
        <v>1</v>
      </c>
      <c r="U825" s="40">
        <v>1</v>
      </c>
    </row>
    <row r="826" spans="1:21">
      <c r="A826" s="40">
        <v>7</v>
      </c>
      <c r="B826" s="40">
        <v>12</v>
      </c>
      <c r="C826" s="40">
        <v>5</v>
      </c>
      <c r="D826" s="40">
        <f t="shared" si="109"/>
        <v>0</v>
      </c>
      <c r="E826" s="40">
        <f t="shared" si="110"/>
        <v>0</v>
      </c>
      <c r="F826" s="40">
        <f t="shared" si="111"/>
        <v>0</v>
      </c>
      <c r="G826" s="40">
        <f t="shared" si="112"/>
        <v>0</v>
      </c>
      <c r="H826" s="40">
        <f t="shared" si="113"/>
        <v>0</v>
      </c>
      <c r="I826" s="40">
        <f t="shared" si="114"/>
        <v>0</v>
      </c>
      <c r="J826" s="40">
        <f t="shared" si="115"/>
        <v>0</v>
      </c>
      <c r="K826" s="40">
        <f t="shared" si="116"/>
        <v>0</v>
      </c>
      <c r="L826" s="40">
        <f t="shared" si="117"/>
        <v>0</v>
      </c>
      <c r="M826" s="40">
        <v>1</v>
      </c>
      <c r="N826" s="40">
        <v>1</v>
      </c>
      <c r="O826" s="40">
        <v>1</v>
      </c>
      <c r="P826" s="40">
        <v>1</v>
      </c>
      <c r="Q826" s="40">
        <v>1</v>
      </c>
      <c r="R826" s="40">
        <v>0.8571428571428571</v>
      </c>
      <c r="S826" s="40">
        <v>0.7142857142857143</v>
      </c>
      <c r="T826" s="40">
        <v>0.7142857142857143</v>
      </c>
      <c r="U826" s="40">
        <v>7</v>
      </c>
    </row>
    <row r="827" spans="1:21">
      <c r="A827" s="40">
        <v>7</v>
      </c>
      <c r="B827" s="40">
        <v>12</v>
      </c>
      <c r="C827" s="40">
        <v>6</v>
      </c>
      <c r="D827" s="40">
        <f t="shared" si="109"/>
        <v>0</v>
      </c>
      <c r="E827" s="40">
        <f t="shared" si="110"/>
        <v>0</v>
      </c>
      <c r="F827" s="40">
        <f t="shared" si="111"/>
        <v>0</v>
      </c>
      <c r="G827" s="40">
        <f t="shared" si="112"/>
        <v>0</v>
      </c>
      <c r="H827" s="40">
        <f t="shared" si="113"/>
        <v>0</v>
      </c>
      <c r="I827" s="40">
        <f t="shared" si="114"/>
        <v>0</v>
      </c>
      <c r="J827" s="40">
        <f t="shared" si="115"/>
        <v>0</v>
      </c>
      <c r="K827" s="40">
        <f t="shared" si="116"/>
        <v>0</v>
      </c>
      <c r="L827" s="40">
        <f t="shared" si="117"/>
        <v>0</v>
      </c>
      <c r="M827" s="40">
        <v>1</v>
      </c>
      <c r="N827" s="40">
        <v>1</v>
      </c>
      <c r="O827" s="40">
        <v>1</v>
      </c>
      <c r="P827" s="40">
        <v>1</v>
      </c>
      <c r="Q827" s="40">
        <v>1</v>
      </c>
      <c r="R827" s="40">
        <v>1</v>
      </c>
      <c r="S827" s="40">
        <v>0.78260869565217395</v>
      </c>
      <c r="T827" s="40">
        <v>0.69565217391304346</v>
      </c>
      <c r="U827" s="40">
        <v>23</v>
      </c>
    </row>
    <row r="828" spans="1:21">
      <c r="A828" s="40">
        <v>7</v>
      </c>
      <c r="B828" s="40">
        <v>12</v>
      </c>
      <c r="C828" s="40">
        <v>7</v>
      </c>
      <c r="D828" s="40">
        <f t="shared" si="109"/>
        <v>0</v>
      </c>
      <c r="E828" s="40">
        <f t="shared" si="110"/>
        <v>0</v>
      </c>
      <c r="F828" s="40">
        <f t="shared" si="111"/>
        <v>0</v>
      </c>
      <c r="G828" s="40">
        <f t="shared" si="112"/>
        <v>0</v>
      </c>
      <c r="H828" s="40">
        <f t="shared" si="113"/>
        <v>0</v>
      </c>
      <c r="I828" s="40">
        <f t="shared" si="114"/>
        <v>0</v>
      </c>
      <c r="J828" s="40">
        <f t="shared" si="115"/>
        <v>0</v>
      </c>
      <c r="K828" s="40">
        <f t="shared" si="116"/>
        <v>0</v>
      </c>
      <c r="L828" s="40">
        <f t="shared" si="117"/>
        <v>0</v>
      </c>
      <c r="M828" s="40">
        <v>1</v>
      </c>
      <c r="N828" s="40">
        <v>1</v>
      </c>
      <c r="O828" s="40">
        <v>1</v>
      </c>
      <c r="P828" s="40">
        <v>1</v>
      </c>
      <c r="Q828" s="40">
        <v>1</v>
      </c>
      <c r="R828" s="40">
        <v>0.91428571428571426</v>
      </c>
      <c r="S828" s="40">
        <v>0.88571428571428568</v>
      </c>
      <c r="T828" s="40">
        <v>0.77142857142857146</v>
      </c>
      <c r="U828" s="40">
        <v>35</v>
      </c>
    </row>
    <row r="829" spans="1:21">
      <c r="A829" s="40">
        <v>7</v>
      </c>
      <c r="B829" s="40">
        <v>12</v>
      </c>
      <c r="C829" s="40">
        <v>8</v>
      </c>
      <c r="D829" s="40">
        <f t="shared" si="109"/>
        <v>0</v>
      </c>
      <c r="E829" s="40">
        <f t="shared" si="110"/>
        <v>0</v>
      </c>
      <c r="F829" s="40">
        <f t="shared" si="111"/>
        <v>0</v>
      </c>
      <c r="G829" s="40">
        <f t="shared" si="112"/>
        <v>0</v>
      </c>
      <c r="H829" s="40">
        <f t="shared" si="113"/>
        <v>0</v>
      </c>
      <c r="I829" s="40">
        <f t="shared" si="114"/>
        <v>0</v>
      </c>
      <c r="J829" s="40">
        <f t="shared" si="115"/>
        <v>0</v>
      </c>
      <c r="K829" s="40">
        <f t="shared" si="116"/>
        <v>0</v>
      </c>
      <c r="L829" s="40">
        <f t="shared" si="117"/>
        <v>0</v>
      </c>
      <c r="M829" s="40">
        <v>1</v>
      </c>
      <c r="N829" s="40">
        <v>1</v>
      </c>
      <c r="O829" s="40">
        <v>1</v>
      </c>
      <c r="P829" s="40">
        <v>1</v>
      </c>
      <c r="Q829" s="40">
        <v>0.97916666666666663</v>
      </c>
      <c r="R829" s="40">
        <v>0.95833333333333337</v>
      </c>
      <c r="S829" s="40">
        <v>0.77083333333333337</v>
      </c>
      <c r="T829" s="40">
        <v>0.70833333333333337</v>
      </c>
      <c r="U829" s="40">
        <v>48</v>
      </c>
    </row>
    <row r="830" spans="1:21">
      <c r="A830" s="40">
        <v>7</v>
      </c>
      <c r="B830" s="40">
        <v>12</v>
      </c>
      <c r="C830" s="40">
        <v>9</v>
      </c>
      <c r="D830" s="40">
        <f t="shared" si="109"/>
        <v>0</v>
      </c>
      <c r="E830" s="40">
        <f t="shared" si="110"/>
        <v>0</v>
      </c>
      <c r="F830" s="40">
        <f t="shared" si="111"/>
        <v>0</v>
      </c>
      <c r="G830" s="40">
        <f t="shared" si="112"/>
        <v>0</v>
      </c>
      <c r="H830" s="40">
        <f t="shared" si="113"/>
        <v>0</v>
      </c>
      <c r="I830" s="40">
        <f t="shared" si="114"/>
        <v>0</v>
      </c>
      <c r="J830" s="40">
        <f t="shared" si="115"/>
        <v>0</v>
      </c>
      <c r="K830" s="40">
        <f t="shared" si="116"/>
        <v>0</v>
      </c>
      <c r="L830" s="40">
        <f t="shared" si="117"/>
        <v>0</v>
      </c>
      <c r="M830" s="40">
        <v>1</v>
      </c>
      <c r="N830" s="40">
        <v>1</v>
      </c>
      <c r="O830" s="40">
        <v>1</v>
      </c>
      <c r="P830" s="40">
        <v>1</v>
      </c>
      <c r="Q830" s="40">
        <v>1</v>
      </c>
      <c r="R830" s="40">
        <v>1</v>
      </c>
      <c r="S830" s="40">
        <v>0.82608695652173914</v>
      </c>
      <c r="T830" s="40">
        <v>0.78260869565217395</v>
      </c>
      <c r="U830" s="40">
        <v>23</v>
      </c>
    </row>
    <row r="831" spans="1:21">
      <c r="A831" s="40">
        <v>7</v>
      </c>
      <c r="B831" s="40">
        <v>12</v>
      </c>
      <c r="C831" s="40">
        <v>10</v>
      </c>
      <c r="D831" s="40">
        <f t="shared" si="109"/>
        <v>0</v>
      </c>
      <c r="E831" s="40">
        <f t="shared" si="110"/>
        <v>0</v>
      </c>
      <c r="F831" s="40">
        <f t="shared" si="111"/>
        <v>0</v>
      </c>
      <c r="G831" s="40">
        <f t="shared" si="112"/>
        <v>0</v>
      </c>
      <c r="H831" s="40">
        <f t="shared" si="113"/>
        <v>0</v>
      </c>
      <c r="I831" s="40">
        <f t="shared" si="114"/>
        <v>0</v>
      </c>
      <c r="J831" s="40">
        <f t="shared" si="115"/>
        <v>0</v>
      </c>
      <c r="K831" s="40">
        <f t="shared" si="116"/>
        <v>0</v>
      </c>
      <c r="L831" s="40">
        <f t="shared" si="117"/>
        <v>0</v>
      </c>
      <c r="M831" s="40">
        <v>1</v>
      </c>
      <c r="N831" s="40">
        <v>1</v>
      </c>
      <c r="O831" s="40">
        <v>1</v>
      </c>
      <c r="P831" s="40">
        <v>1</v>
      </c>
      <c r="Q831" s="40">
        <v>1</v>
      </c>
      <c r="R831" s="40">
        <v>1</v>
      </c>
      <c r="S831" s="40">
        <v>0.9</v>
      </c>
      <c r="T831" s="40">
        <v>0.75</v>
      </c>
      <c r="U831" s="40">
        <v>20</v>
      </c>
    </row>
    <row r="832" spans="1:21">
      <c r="A832" s="40">
        <v>7</v>
      </c>
      <c r="B832" s="40">
        <v>12</v>
      </c>
      <c r="C832" s="40">
        <v>11</v>
      </c>
      <c r="D832" s="40">
        <f t="shared" si="109"/>
        <v>0</v>
      </c>
      <c r="E832" s="40">
        <f t="shared" si="110"/>
        <v>0</v>
      </c>
      <c r="F832" s="40">
        <f t="shared" si="111"/>
        <v>0</v>
      </c>
      <c r="G832" s="40">
        <f t="shared" si="112"/>
        <v>0</v>
      </c>
      <c r="H832" s="40">
        <f t="shared" si="113"/>
        <v>0</v>
      </c>
      <c r="I832" s="40">
        <f t="shared" si="114"/>
        <v>0</v>
      </c>
      <c r="J832" s="40">
        <f t="shared" si="115"/>
        <v>0</v>
      </c>
      <c r="K832" s="40">
        <f t="shared" si="116"/>
        <v>0</v>
      </c>
      <c r="L832" s="40">
        <f t="shared" si="117"/>
        <v>0</v>
      </c>
      <c r="M832" s="40">
        <v>1</v>
      </c>
      <c r="N832" s="40">
        <v>1</v>
      </c>
      <c r="O832" s="40">
        <v>1</v>
      </c>
      <c r="P832" s="40">
        <v>1</v>
      </c>
      <c r="Q832" s="40">
        <v>1</v>
      </c>
      <c r="R832" s="40">
        <v>1</v>
      </c>
      <c r="S832" s="40">
        <v>0.92307692307692313</v>
      </c>
      <c r="T832" s="40">
        <v>0.92307692307692313</v>
      </c>
      <c r="U832" s="40">
        <v>13</v>
      </c>
    </row>
    <row r="833" spans="1:21">
      <c r="A833" s="40">
        <v>7</v>
      </c>
      <c r="B833" s="40">
        <v>12</v>
      </c>
      <c r="C833" s="40">
        <v>12</v>
      </c>
      <c r="D833" s="40">
        <f t="shared" si="109"/>
        <v>0</v>
      </c>
      <c r="E833" s="40">
        <f t="shared" si="110"/>
        <v>0</v>
      </c>
      <c r="F833" s="40">
        <f t="shared" si="111"/>
        <v>0</v>
      </c>
      <c r="G833" s="40">
        <f t="shared" si="112"/>
        <v>0</v>
      </c>
      <c r="H833" s="40">
        <f t="shared" si="113"/>
        <v>0</v>
      </c>
      <c r="I833" s="40">
        <f t="shared" si="114"/>
        <v>0</v>
      </c>
      <c r="J833" s="40">
        <f t="shared" si="115"/>
        <v>0</v>
      </c>
      <c r="K833" s="40">
        <f t="shared" si="116"/>
        <v>0</v>
      </c>
      <c r="L833" s="40">
        <f t="shared" si="117"/>
        <v>0</v>
      </c>
      <c r="M833" s="40">
        <v>1</v>
      </c>
      <c r="N833" s="40">
        <v>1</v>
      </c>
      <c r="O833" s="40">
        <v>1</v>
      </c>
      <c r="P833" s="40">
        <v>1</v>
      </c>
      <c r="Q833" s="40">
        <v>1</v>
      </c>
      <c r="R833" s="40">
        <v>1</v>
      </c>
      <c r="S833" s="40">
        <v>0.875</v>
      </c>
      <c r="T833" s="40">
        <v>0.875</v>
      </c>
      <c r="U833" s="40">
        <v>16</v>
      </c>
    </row>
    <row r="834" spans="1:21">
      <c r="A834" s="40">
        <v>7</v>
      </c>
      <c r="B834" s="40">
        <v>13</v>
      </c>
      <c r="C834" s="40">
        <v>5</v>
      </c>
      <c r="D834" s="40">
        <f t="shared" si="109"/>
        <v>0</v>
      </c>
      <c r="E834" s="40">
        <f t="shared" si="110"/>
        <v>0</v>
      </c>
      <c r="F834" s="40">
        <f t="shared" si="111"/>
        <v>0</v>
      </c>
      <c r="G834" s="40">
        <f t="shared" si="112"/>
        <v>0</v>
      </c>
      <c r="H834" s="40">
        <f t="shared" si="113"/>
        <v>0</v>
      </c>
      <c r="I834" s="40">
        <f t="shared" si="114"/>
        <v>0</v>
      </c>
      <c r="J834" s="40">
        <f t="shared" si="115"/>
        <v>0</v>
      </c>
      <c r="K834" s="40">
        <f t="shared" si="116"/>
        <v>0</v>
      </c>
      <c r="L834" s="40">
        <f t="shared" si="117"/>
        <v>0</v>
      </c>
      <c r="M834" s="40">
        <v>1</v>
      </c>
      <c r="N834" s="40">
        <v>1</v>
      </c>
      <c r="O834" s="40">
        <v>1</v>
      </c>
      <c r="P834" s="40">
        <v>1</v>
      </c>
      <c r="Q834" s="40">
        <v>1</v>
      </c>
      <c r="R834" s="40">
        <v>1</v>
      </c>
      <c r="S834" s="40">
        <v>0.5</v>
      </c>
      <c r="T834" s="40">
        <v>0.5</v>
      </c>
      <c r="U834" s="40">
        <v>2</v>
      </c>
    </row>
    <row r="835" spans="1:21">
      <c r="A835" s="40">
        <v>7</v>
      </c>
      <c r="B835" s="40">
        <v>13</v>
      </c>
      <c r="C835" s="40">
        <v>6</v>
      </c>
      <c r="D835" s="40">
        <f t="shared" ref="D835:D898" si="118">IF(AND($A835=$X$2,$B835=$X$33,$C835=$X$18),M835,0)</f>
        <v>0</v>
      </c>
      <c r="E835" s="40">
        <f t="shared" ref="E835:E898" si="119">IF(AND($A835=$X$2,$B835=$X$33,$C835=$X$18),N835,0)</f>
        <v>0</v>
      </c>
      <c r="F835" s="40">
        <f t="shared" ref="F835:F898" si="120">IF(AND($A835=$X$2,$B835=$X$33,$C835=$X$18),O835,0)</f>
        <v>0</v>
      </c>
      <c r="G835" s="40">
        <f t="shared" ref="G835:G898" si="121">IF(AND($A835=$X$2,$B835=$X$33,$C835=$X$18),P835,0)</f>
        <v>0</v>
      </c>
      <c r="H835" s="40">
        <f t="shared" ref="H835:H898" si="122">IF(AND($A835=$X$2,$B835=$X$33,$C835=$X$18),Q835,0)</f>
        <v>0</v>
      </c>
      <c r="I835" s="40">
        <f t="shared" ref="I835:I898" si="123">IF(AND($A835=$X$2,$B835=$X$33,$C835=$X$18),R835,0)</f>
        <v>0</v>
      </c>
      <c r="J835" s="40">
        <f t="shared" ref="J835:J898" si="124">IF(AND($A835=$X$2,$B835=$X$33,$C835=$X$18),S835,0)</f>
        <v>0</v>
      </c>
      <c r="K835" s="40">
        <f t="shared" ref="K835:K898" si="125">IF(AND($A835=$X$2,$B835=$X$33,$C835=$X$18),T835,0)</f>
        <v>0</v>
      </c>
      <c r="L835" s="40">
        <f t="shared" ref="L835:L898" si="126">IF(AND($A835=$X$2,$B835=$X$33,$C835=$X$18),U835,0)</f>
        <v>0</v>
      </c>
      <c r="M835" s="40">
        <v>1</v>
      </c>
      <c r="N835" s="40">
        <v>1</v>
      </c>
      <c r="O835" s="40">
        <v>1</v>
      </c>
      <c r="P835" s="40">
        <v>1</v>
      </c>
      <c r="Q835" s="40">
        <v>1</v>
      </c>
      <c r="R835" s="40">
        <v>1</v>
      </c>
      <c r="S835" s="40">
        <v>0.77777777777777779</v>
      </c>
      <c r="T835" s="40">
        <v>0.72222222222222221</v>
      </c>
      <c r="U835" s="40">
        <v>18</v>
      </c>
    </row>
    <row r="836" spans="1:21">
      <c r="A836" s="40">
        <v>7</v>
      </c>
      <c r="B836" s="40">
        <v>13</v>
      </c>
      <c r="C836" s="40">
        <v>7</v>
      </c>
      <c r="D836" s="40">
        <f t="shared" si="118"/>
        <v>0</v>
      </c>
      <c r="E836" s="40">
        <f t="shared" si="119"/>
        <v>0</v>
      </c>
      <c r="F836" s="40">
        <f t="shared" si="120"/>
        <v>0</v>
      </c>
      <c r="G836" s="40">
        <f t="shared" si="121"/>
        <v>0</v>
      </c>
      <c r="H836" s="40">
        <f t="shared" si="122"/>
        <v>0</v>
      </c>
      <c r="I836" s="40">
        <f t="shared" si="123"/>
        <v>0</v>
      </c>
      <c r="J836" s="40">
        <f t="shared" si="124"/>
        <v>0</v>
      </c>
      <c r="K836" s="40">
        <f t="shared" si="125"/>
        <v>0</v>
      </c>
      <c r="L836" s="40">
        <f t="shared" si="126"/>
        <v>0</v>
      </c>
      <c r="M836" s="40">
        <v>1</v>
      </c>
      <c r="N836" s="40">
        <v>1</v>
      </c>
      <c r="O836" s="40">
        <v>1</v>
      </c>
      <c r="P836" s="40">
        <v>1</v>
      </c>
      <c r="Q836" s="40">
        <v>1</v>
      </c>
      <c r="R836" s="40">
        <v>1</v>
      </c>
      <c r="S836" s="40">
        <v>0.89473684210526316</v>
      </c>
      <c r="T836" s="40">
        <v>0.81578947368421051</v>
      </c>
      <c r="U836" s="40">
        <v>38</v>
      </c>
    </row>
    <row r="837" spans="1:21">
      <c r="A837" s="40">
        <v>7</v>
      </c>
      <c r="B837" s="40">
        <v>13</v>
      </c>
      <c r="C837" s="40">
        <v>8</v>
      </c>
      <c r="D837" s="40">
        <f t="shared" si="118"/>
        <v>0</v>
      </c>
      <c r="E837" s="40">
        <f t="shared" si="119"/>
        <v>0</v>
      </c>
      <c r="F837" s="40">
        <f t="shared" si="120"/>
        <v>0</v>
      </c>
      <c r="G837" s="40">
        <f t="shared" si="121"/>
        <v>0</v>
      </c>
      <c r="H837" s="40">
        <f t="shared" si="122"/>
        <v>0</v>
      </c>
      <c r="I837" s="40">
        <f t="shared" si="123"/>
        <v>0</v>
      </c>
      <c r="J837" s="40">
        <f t="shared" si="124"/>
        <v>0</v>
      </c>
      <c r="K837" s="40">
        <f t="shared" si="125"/>
        <v>0</v>
      </c>
      <c r="L837" s="40">
        <f t="shared" si="126"/>
        <v>0</v>
      </c>
      <c r="M837" s="40">
        <v>1</v>
      </c>
      <c r="N837" s="40">
        <v>1</v>
      </c>
      <c r="O837" s="40">
        <v>1</v>
      </c>
      <c r="P837" s="40">
        <v>1</v>
      </c>
      <c r="Q837" s="40">
        <v>1</v>
      </c>
      <c r="R837" s="40">
        <v>1</v>
      </c>
      <c r="S837" s="40">
        <v>0.88888888888888884</v>
      </c>
      <c r="T837" s="40">
        <v>0.80555555555555558</v>
      </c>
      <c r="U837" s="40">
        <v>36</v>
      </c>
    </row>
    <row r="838" spans="1:21">
      <c r="A838" s="40">
        <v>7</v>
      </c>
      <c r="B838" s="40">
        <v>13</v>
      </c>
      <c r="C838" s="40">
        <v>9</v>
      </c>
      <c r="D838" s="40">
        <f t="shared" si="118"/>
        <v>0</v>
      </c>
      <c r="E838" s="40">
        <f t="shared" si="119"/>
        <v>0</v>
      </c>
      <c r="F838" s="40">
        <f t="shared" si="120"/>
        <v>0</v>
      </c>
      <c r="G838" s="40">
        <f t="shared" si="121"/>
        <v>0</v>
      </c>
      <c r="H838" s="40">
        <f t="shared" si="122"/>
        <v>0</v>
      </c>
      <c r="I838" s="40">
        <f t="shared" si="123"/>
        <v>0</v>
      </c>
      <c r="J838" s="40">
        <f t="shared" si="124"/>
        <v>0</v>
      </c>
      <c r="K838" s="40">
        <f t="shared" si="125"/>
        <v>0</v>
      </c>
      <c r="L838" s="40">
        <f t="shared" si="126"/>
        <v>0</v>
      </c>
      <c r="M838" s="40">
        <v>1</v>
      </c>
      <c r="N838" s="40">
        <v>1</v>
      </c>
      <c r="O838" s="40">
        <v>1</v>
      </c>
      <c r="P838" s="40">
        <v>1</v>
      </c>
      <c r="Q838" s="40">
        <v>1</v>
      </c>
      <c r="R838" s="40">
        <v>1</v>
      </c>
      <c r="S838" s="40">
        <v>0.94736842105263153</v>
      </c>
      <c r="T838" s="40">
        <v>0.89473684210526316</v>
      </c>
      <c r="U838" s="40">
        <v>19</v>
      </c>
    </row>
    <row r="839" spans="1:21">
      <c r="A839" s="40">
        <v>7</v>
      </c>
      <c r="B839" s="40">
        <v>13</v>
      </c>
      <c r="C839" s="40">
        <v>10</v>
      </c>
      <c r="D839" s="40">
        <f t="shared" si="118"/>
        <v>0</v>
      </c>
      <c r="E839" s="40">
        <f t="shared" si="119"/>
        <v>0</v>
      </c>
      <c r="F839" s="40">
        <f t="shared" si="120"/>
        <v>0</v>
      </c>
      <c r="G839" s="40">
        <f t="shared" si="121"/>
        <v>0</v>
      </c>
      <c r="H839" s="40">
        <f t="shared" si="122"/>
        <v>0</v>
      </c>
      <c r="I839" s="40">
        <f t="shared" si="123"/>
        <v>0</v>
      </c>
      <c r="J839" s="40">
        <f t="shared" si="124"/>
        <v>0</v>
      </c>
      <c r="K839" s="40">
        <f t="shared" si="125"/>
        <v>0</v>
      </c>
      <c r="L839" s="40">
        <f t="shared" si="126"/>
        <v>0</v>
      </c>
      <c r="M839" s="40">
        <v>1</v>
      </c>
      <c r="N839" s="40">
        <v>1</v>
      </c>
      <c r="O839" s="40">
        <v>1</v>
      </c>
      <c r="P839" s="40">
        <v>1</v>
      </c>
      <c r="Q839" s="40">
        <v>0.9285714285714286</v>
      </c>
      <c r="R839" s="40">
        <v>0.9285714285714286</v>
      </c>
      <c r="S839" s="40">
        <v>0.7857142857142857</v>
      </c>
      <c r="T839" s="40">
        <v>0.7857142857142857</v>
      </c>
      <c r="U839" s="40">
        <v>14</v>
      </c>
    </row>
    <row r="840" spans="1:21">
      <c r="A840" s="40">
        <v>7</v>
      </c>
      <c r="B840" s="40">
        <v>13</v>
      </c>
      <c r="C840" s="40">
        <v>11</v>
      </c>
      <c r="D840" s="40">
        <f t="shared" si="118"/>
        <v>0</v>
      </c>
      <c r="E840" s="40">
        <f t="shared" si="119"/>
        <v>0</v>
      </c>
      <c r="F840" s="40">
        <f t="shared" si="120"/>
        <v>0</v>
      </c>
      <c r="G840" s="40">
        <f t="shared" si="121"/>
        <v>0</v>
      </c>
      <c r="H840" s="40">
        <f t="shared" si="122"/>
        <v>0</v>
      </c>
      <c r="I840" s="40">
        <f t="shared" si="123"/>
        <v>0</v>
      </c>
      <c r="J840" s="40">
        <f t="shared" si="124"/>
        <v>0</v>
      </c>
      <c r="K840" s="40">
        <f t="shared" si="125"/>
        <v>0</v>
      </c>
      <c r="L840" s="40">
        <f t="shared" si="126"/>
        <v>0</v>
      </c>
      <c r="M840" s="40">
        <v>1</v>
      </c>
      <c r="N840" s="40">
        <v>1</v>
      </c>
      <c r="O840" s="40">
        <v>1</v>
      </c>
      <c r="P840" s="40">
        <v>1</v>
      </c>
      <c r="Q840" s="40">
        <v>1</v>
      </c>
      <c r="R840" s="40">
        <v>1</v>
      </c>
      <c r="S840" s="40">
        <v>0.8</v>
      </c>
      <c r="T840" s="40">
        <v>0.6</v>
      </c>
      <c r="U840" s="40">
        <v>5</v>
      </c>
    </row>
    <row r="841" spans="1:21">
      <c r="A841" s="40">
        <v>7</v>
      </c>
      <c r="B841" s="40">
        <v>13</v>
      </c>
      <c r="C841" s="40">
        <v>12</v>
      </c>
      <c r="D841" s="40">
        <f t="shared" si="118"/>
        <v>0</v>
      </c>
      <c r="E841" s="40">
        <f t="shared" si="119"/>
        <v>0</v>
      </c>
      <c r="F841" s="40">
        <f t="shared" si="120"/>
        <v>0</v>
      </c>
      <c r="G841" s="40">
        <f t="shared" si="121"/>
        <v>0</v>
      </c>
      <c r="H841" s="40">
        <f t="shared" si="122"/>
        <v>0</v>
      </c>
      <c r="I841" s="40">
        <f t="shared" si="123"/>
        <v>0</v>
      </c>
      <c r="J841" s="40">
        <f t="shared" si="124"/>
        <v>0</v>
      </c>
      <c r="K841" s="40">
        <f t="shared" si="125"/>
        <v>0</v>
      </c>
      <c r="L841" s="40">
        <f t="shared" si="126"/>
        <v>0</v>
      </c>
      <c r="M841" s="40">
        <v>1</v>
      </c>
      <c r="N841" s="40">
        <v>1</v>
      </c>
      <c r="O841" s="40">
        <v>1</v>
      </c>
      <c r="P841" s="40">
        <v>1</v>
      </c>
      <c r="Q841" s="40">
        <v>1</v>
      </c>
      <c r="R841" s="40">
        <v>0.72727272727272729</v>
      </c>
      <c r="S841" s="40">
        <v>0.54545454545454541</v>
      </c>
      <c r="T841" s="40">
        <v>0.45454545454545453</v>
      </c>
      <c r="U841" s="40">
        <v>11</v>
      </c>
    </row>
    <row r="842" spans="1:21">
      <c r="A842" s="40">
        <v>7</v>
      </c>
      <c r="B842" s="40">
        <v>14</v>
      </c>
      <c r="C842" s="40">
        <v>4</v>
      </c>
      <c r="D842" s="40">
        <f t="shared" si="118"/>
        <v>0</v>
      </c>
      <c r="E842" s="40">
        <f t="shared" si="119"/>
        <v>0</v>
      </c>
      <c r="F842" s="40">
        <f t="shared" si="120"/>
        <v>0</v>
      </c>
      <c r="G842" s="40">
        <f t="shared" si="121"/>
        <v>0</v>
      </c>
      <c r="H842" s="40">
        <f t="shared" si="122"/>
        <v>0</v>
      </c>
      <c r="I842" s="40">
        <f t="shared" si="123"/>
        <v>0</v>
      </c>
      <c r="J842" s="40">
        <f t="shared" si="124"/>
        <v>0</v>
      </c>
      <c r="K842" s="40">
        <f t="shared" si="125"/>
        <v>0</v>
      </c>
      <c r="L842" s="40">
        <f t="shared" si="126"/>
        <v>0</v>
      </c>
      <c r="M842" s="40">
        <v>1</v>
      </c>
      <c r="N842" s="40">
        <v>1</v>
      </c>
      <c r="O842" s="40">
        <v>1</v>
      </c>
      <c r="P842" s="40">
        <v>1</v>
      </c>
      <c r="Q842" s="40">
        <v>1</v>
      </c>
      <c r="R842" s="40">
        <v>1</v>
      </c>
      <c r="S842" s="40">
        <v>1</v>
      </c>
      <c r="T842" s="40">
        <v>1</v>
      </c>
      <c r="U842" s="40">
        <v>1</v>
      </c>
    </row>
    <row r="843" spans="1:21">
      <c r="A843" s="40">
        <v>7</v>
      </c>
      <c r="B843" s="40">
        <v>14</v>
      </c>
      <c r="C843" s="40">
        <v>5</v>
      </c>
      <c r="D843" s="40">
        <f t="shared" si="118"/>
        <v>0</v>
      </c>
      <c r="E843" s="40">
        <f t="shared" si="119"/>
        <v>0</v>
      </c>
      <c r="F843" s="40">
        <f t="shared" si="120"/>
        <v>0</v>
      </c>
      <c r="G843" s="40">
        <f t="shared" si="121"/>
        <v>0</v>
      </c>
      <c r="H843" s="40">
        <f t="shared" si="122"/>
        <v>0</v>
      </c>
      <c r="I843" s="40">
        <f t="shared" si="123"/>
        <v>0</v>
      </c>
      <c r="J843" s="40">
        <f t="shared" si="124"/>
        <v>0</v>
      </c>
      <c r="K843" s="40">
        <f t="shared" si="125"/>
        <v>0</v>
      </c>
      <c r="L843" s="40">
        <f t="shared" si="126"/>
        <v>0</v>
      </c>
      <c r="M843" s="40">
        <v>1</v>
      </c>
      <c r="N843" s="40">
        <v>1</v>
      </c>
      <c r="O843" s="40">
        <v>1</v>
      </c>
      <c r="P843" s="40">
        <v>1</v>
      </c>
      <c r="Q843" s="40">
        <v>1</v>
      </c>
      <c r="R843" s="40">
        <v>1</v>
      </c>
      <c r="S843" s="40">
        <v>1</v>
      </c>
      <c r="T843" s="40">
        <v>0.83333333333333337</v>
      </c>
      <c r="U843" s="40">
        <v>6</v>
      </c>
    </row>
    <row r="844" spans="1:21">
      <c r="A844" s="40">
        <v>7</v>
      </c>
      <c r="B844" s="40">
        <v>14</v>
      </c>
      <c r="C844" s="40">
        <v>6</v>
      </c>
      <c r="D844" s="40">
        <f t="shared" si="118"/>
        <v>0</v>
      </c>
      <c r="E844" s="40">
        <f t="shared" si="119"/>
        <v>0</v>
      </c>
      <c r="F844" s="40">
        <f t="shared" si="120"/>
        <v>0</v>
      </c>
      <c r="G844" s="40">
        <f t="shared" si="121"/>
        <v>0</v>
      </c>
      <c r="H844" s="40">
        <f t="shared" si="122"/>
        <v>0</v>
      </c>
      <c r="I844" s="40">
        <f t="shared" si="123"/>
        <v>0</v>
      </c>
      <c r="J844" s="40">
        <f t="shared" si="124"/>
        <v>0</v>
      </c>
      <c r="K844" s="40">
        <f t="shared" si="125"/>
        <v>0</v>
      </c>
      <c r="L844" s="40">
        <f t="shared" si="126"/>
        <v>0</v>
      </c>
      <c r="M844" s="40">
        <v>1</v>
      </c>
      <c r="N844" s="40">
        <v>1</v>
      </c>
      <c r="O844" s="40">
        <v>1</v>
      </c>
      <c r="P844" s="40">
        <v>1</v>
      </c>
      <c r="Q844" s="40">
        <v>1</v>
      </c>
      <c r="R844" s="40">
        <v>1</v>
      </c>
      <c r="S844" s="40">
        <v>1</v>
      </c>
      <c r="T844" s="40">
        <v>0.90909090909090906</v>
      </c>
      <c r="U844" s="40">
        <v>11</v>
      </c>
    </row>
    <row r="845" spans="1:21">
      <c r="A845" s="40">
        <v>7</v>
      </c>
      <c r="B845" s="40">
        <v>14</v>
      </c>
      <c r="C845" s="40">
        <v>7</v>
      </c>
      <c r="D845" s="40">
        <f t="shared" si="118"/>
        <v>0</v>
      </c>
      <c r="E845" s="40">
        <f t="shared" si="119"/>
        <v>0</v>
      </c>
      <c r="F845" s="40">
        <f t="shared" si="120"/>
        <v>0</v>
      </c>
      <c r="G845" s="40">
        <f t="shared" si="121"/>
        <v>0</v>
      </c>
      <c r="H845" s="40">
        <f t="shared" si="122"/>
        <v>0</v>
      </c>
      <c r="I845" s="40">
        <f t="shared" si="123"/>
        <v>0</v>
      </c>
      <c r="J845" s="40">
        <f t="shared" si="124"/>
        <v>0</v>
      </c>
      <c r="K845" s="40">
        <f t="shared" si="125"/>
        <v>0</v>
      </c>
      <c r="L845" s="40">
        <f t="shared" si="126"/>
        <v>0</v>
      </c>
      <c r="M845" s="40">
        <v>1</v>
      </c>
      <c r="N845" s="40">
        <v>1</v>
      </c>
      <c r="O845" s="40">
        <v>1</v>
      </c>
      <c r="P845" s="40">
        <v>1</v>
      </c>
      <c r="Q845" s="40">
        <v>1</v>
      </c>
      <c r="R845" s="40">
        <v>1</v>
      </c>
      <c r="S845" s="40">
        <v>0.97142857142857142</v>
      </c>
      <c r="T845" s="40">
        <v>0.94285714285714284</v>
      </c>
      <c r="U845" s="40">
        <v>35</v>
      </c>
    </row>
    <row r="846" spans="1:21">
      <c r="A846" s="40">
        <v>7</v>
      </c>
      <c r="B846" s="40">
        <v>14</v>
      </c>
      <c r="C846" s="40">
        <v>8</v>
      </c>
      <c r="D846" s="40">
        <f t="shared" si="118"/>
        <v>0</v>
      </c>
      <c r="E846" s="40">
        <f t="shared" si="119"/>
        <v>0</v>
      </c>
      <c r="F846" s="40">
        <f t="shared" si="120"/>
        <v>0</v>
      </c>
      <c r="G846" s="40">
        <f t="shared" si="121"/>
        <v>0</v>
      </c>
      <c r="H846" s="40">
        <f t="shared" si="122"/>
        <v>0</v>
      </c>
      <c r="I846" s="40">
        <f t="shared" si="123"/>
        <v>0</v>
      </c>
      <c r="J846" s="40">
        <f t="shared" si="124"/>
        <v>0</v>
      </c>
      <c r="K846" s="40">
        <f t="shared" si="125"/>
        <v>0</v>
      </c>
      <c r="L846" s="40">
        <f t="shared" si="126"/>
        <v>0</v>
      </c>
      <c r="M846" s="40">
        <v>1</v>
      </c>
      <c r="N846" s="40">
        <v>1</v>
      </c>
      <c r="O846" s="40">
        <v>1</v>
      </c>
      <c r="P846" s="40">
        <v>1</v>
      </c>
      <c r="Q846" s="40">
        <v>0.97499999999999998</v>
      </c>
      <c r="R846" s="40">
        <v>0.97499999999999998</v>
      </c>
      <c r="S846" s="40">
        <v>0.95</v>
      </c>
      <c r="T846" s="40">
        <v>0.92500000000000004</v>
      </c>
      <c r="U846" s="40">
        <v>40</v>
      </c>
    </row>
    <row r="847" spans="1:21">
      <c r="A847" s="40">
        <v>7</v>
      </c>
      <c r="B847" s="40">
        <v>14</v>
      </c>
      <c r="C847" s="40">
        <v>9</v>
      </c>
      <c r="D847" s="40">
        <f t="shared" si="118"/>
        <v>0</v>
      </c>
      <c r="E847" s="40">
        <f t="shared" si="119"/>
        <v>0</v>
      </c>
      <c r="F847" s="40">
        <f t="shared" si="120"/>
        <v>0</v>
      </c>
      <c r="G847" s="40">
        <f t="shared" si="121"/>
        <v>0</v>
      </c>
      <c r="H847" s="40">
        <f t="shared" si="122"/>
        <v>0</v>
      </c>
      <c r="I847" s="40">
        <f t="shared" si="123"/>
        <v>0</v>
      </c>
      <c r="J847" s="40">
        <f t="shared" si="124"/>
        <v>0</v>
      </c>
      <c r="K847" s="40">
        <f t="shared" si="125"/>
        <v>0</v>
      </c>
      <c r="L847" s="40">
        <f t="shared" si="126"/>
        <v>0</v>
      </c>
      <c r="M847" s="40">
        <v>1</v>
      </c>
      <c r="N847" s="40">
        <v>1</v>
      </c>
      <c r="O847" s="40">
        <v>1</v>
      </c>
      <c r="P847" s="40">
        <v>1</v>
      </c>
      <c r="Q847" s="40">
        <v>1</v>
      </c>
      <c r="R847" s="40">
        <v>1</v>
      </c>
      <c r="S847" s="40">
        <v>0.98039215686274506</v>
      </c>
      <c r="T847" s="40">
        <v>0.96078431372549022</v>
      </c>
      <c r="U847" s="40">
        <v>51</v>
      </c>
    </row>
    <row r="848" spans="1:21">
      <c r="A848" s="40">
        <v>7</v>
      </c>
      <c r="B848" s="40">
        <v>14</v>
      </c>
      <c r="C848" s="40">
        <v>10</v>
      </c>
      <c r="D848" s="40">
        <f t="shared" si="118"/>
        <v>0</v>
      </c>
      <c r="E848" s="40">
        <f t="shared" si="119"/>
        <v>0</v>
      </c>
      <c r="F848" s="40">
        <f t="shared" si="120"/>
        <v>0</v>
      </c>
      <c r="G848" s="40">
        <f t="shared" si="121"/>
        <v>0</v>
      </c>
      <c r="H848" s="40">
        <f t="shared" si="122"/>
        <v>0</v>
      </c>
      <c r="I848" s="40">
        <f t="shared" si="123"/>
        <v>0</v>
      </c>
      <c r="J848" s="40">
        <f t="shared" si="124"/>
        <v>0</v>
      </c>
      <c r="K848" s="40">
        <f t="shared" si="125"/>
        <v>0</v>
      </c>
      <c r="L848" s="40">
        <f t="shared" si="126"/>
        <v>0</v>
      </c>
      <c r="M848" s="40">
        <v>1</v>
      </c>
      <c r="N848" s="40">
        <v>1</v>
      </c>
      <c r="O848" s="40">
        <v>1</v>
      </c>
      <c r="P848" s="40">
        <v>1</v>
      </c>
      <c r="Q848" s="40">
        <v>1</v>
      </c>
      <c r="R848" s="40">
        <v>0.97142857142857142</v>
      </c>
      <c r="S848" s="40">
        <v>0.94285714285714284</v>
      </c>
      <c r="T848" s="40">
        <v>0.94285714285714284</v>
      </c>
      <c r="U848" s="40">
        <v>35</v>
      </c>
    </row>
    <row r="849" spans="1:21">
      <c r="A849" s="40">
        <v>7</v>
      </c>
      <c r="B849" s="40">
        <v>14</v>
      </c>
      <c r="C849" s="40">
        <v>11</v>
      </c>
      <c r="D849" s="40">
        <f t="shared" si="118"/>
        <v>0</v>
      </c>
      <c r="E849" s="40">
        <f t="shared" si="119"/>
        <v>0</v>
      </c>
      <c r="F849" s="40">
        <f t="shared" si="120"/>
        <v>0</v>
      </c>
      <c r="G849" s="40">
        <f t="shared" si="121"/>
        <v>0</v>
      </c>
      <c r="H849" s="40">
        <f t="shared" si="122"/>
        <v>0</v>
      </c>
      <c r="I849" s="40">
        <f t="shared" si="123"/>
        <v>0</v>
      </c>
      <c r="J849" s="40">
        <f t="shared" si="124"/>
        <v>0</v>
      </c>
      <c r="K849" s="40">
        <f t="shared" si="125"/>
        <v>0</v>
      </c>
      <c r="L849" s="40">
        <f t="shared" si="126"/>
        <v>0</v>
      </c>
      <c r="M849" s="40">
        <v>1</v>
      </c>
      <c r="N849" s="40">
        <v>1</v>
      </c>
      <c r="O849" s="40">
        <v>1</v>
      </c>
      <c r="P849" s="40">
        <v>1</v>
      </c>
      <c r="Q849" s="40">
        <v>1</v>
      </c>
      <c r="R849" s="40">
        <v>1</v>
      </c>
      <c r="S849" s="40">
        <v>0.95</v>
      </c>
      <c r="T849" s="40">
        <v>0.95</v>
      </c>
      <c r="U849" s="40">
        <v>20</v>
      </c>
    </row>
    <row r="850" spans="1:21">
      <c r="A850" s="40">
        <v>7</v>
      </c>
      <c r="B850" s="40">
        <v>14</v>
      </c>
      <c r="C850" s="40">
        <v>12</v>
      </c>
      <c r="D850" s="40">
        <f t="shared" si="118"/>
        <v>0</v>
      </c>
      <c r="E850" s="40">
        <f t="shared" si="119"/>
        <v>0</v>
      </c>
      <c r="F850" s="40">
        <f t="shared" si="120"/>
        <v>0</v>
      </c>
      <c r="G850" s="40">
        <f t="shared" si="121"/>
        <v>0</v>
      </c>
      <c r="H850" s="40">
        <f t="shared" si="122"/>
        <v>0</v>
      </c>
      <c r="I850" s="40">
        <f t="shared" si="123"/>
        <v>0</v>
      </c>
      <c r="J850" s="40">
        <f t="shared" si="124"/>
        <v>0</v>
      </c>
      <c r="K850" s="40">
        <f t="shared" si="125"/>
        <v>0</v>
      </c>
      <c r="L850" s="40">
        <f t="shared" si="126"/>
        <v>0</v>
      </c>
      <c r="M850" s="40">
        <v>1</v>
      </c>
      <c r="N850" s="40">
        <v>1</v>
      </c>
      <c r="O850" s="40">
        <v>1</v>
      </c>
      <c r="P850" s="40">
        <v>1</v>
      </c>
      <c r="Q850" s="40">
        <v>1</v>
      </c>
      <c r="R850" s="40">
        <v>0.98181818181818181</v>
      </c>
      <c r="S850" s="40">
        <v>0.96363636363636362</v>
      </c>
      <c r="T850" s="40">
        <v>0.94545454545454544</v>
      </c>
      <c r="U850" s="40">
        <v>55</v>
      </c>
    </row>
    <row r="851" spans="1:21">
      <c r="A851" s="40">
        <v>8</v>
      </c>
      <c r="B851" s="40">
        <v>1</v>
      </c>
      <c r="C851" s="40">
        <v>1</v>
      </c>
      <c r="D851" s="40">
        <f t="shared" si="118"/>
        <v>0</v>
      </c>
      <c r="E851" s="40">
        <f t="shared" si="119"/>
        <v>0</v>
      </c>
      <c r="F851" s="40">
        <f t="shared" si="120"/>
        <v>0</v>
      </c>
      <c r="G851" s="40">
        <f t="shared" si="121"/>
        <v>0</v>
      </c>
      <c r="H851" s="40">
        <f t="shared" si="122"/>
        <v>0</v>
      </c>
      <c r="I851" s="40">
        <f t="shared" si="123"/>
        <v>0</v>
      </c>
      <c r="J851" s="40">
        <f t="shared" si="124"/>
        <v>0</v>
      </c>
      <c r="K851" s="40">
        <f t="shared" si="125"/>
        <v>0</v>
      </c>
      <c r="L851" s="40">
        <f t="shared" si="126"/>
        <v>0</v>
      </c>
      <c r="M851" s="40">
        <v>0.77777777777777779</v>
      </c>
      <c r="N851" s="40">
        <v>0.1111111111111111</v>
      </c>
      <c r="O851" s="40">
        <v>0</v>
      </c>
      <c r="P851" s="40">
        <v>0</v>
      </c>
      <c r="Q851" s="40">
        <v>0</v>
      </c>
      <c r="R851" s="40">
        <v>0</v>
      </c>
      <c r="S851" s="40">
        <v>0</v>
      </c>
      <c r="T851" s="40">
        <v>0</v>
      </c>
      <c r="U851" s="40">
        <v>9</v>
      </c>
    </row>
    <row r="852" spans="1:21">
      <c r="A852" s="40">
        <v>8</v>
      </c>
      <c r="B852" s="40">
        <v>1</v>
      </c>
      <c r="C852" s="40">
        <v>2</v>
      </c>
      <c r="D852" s="40">
        <f t="shared" si="118"/>
        <v>0</v>
      </c>
      <c r="E852" s="40">
        <f t="shared" si="119"/>
        <v>0</v>
      </c>
      <c r="F852" s="40">
        <f t="shared" si="120"/>
        <v>0</v>
      </c>
      <c r="G852" s="40">
        <f t="shared" si="121"/>
        <v>0</v>
      </c>
      <c r="H852" s="40">
        <f t="shared" si="122"/>
        <v>0</v>
      </c>
      <c r="I852" s="40">
        <f t="shared" si="123"/>
        <v>0</v>
      </c>
      <c r="J852" s="40">
        <f t="shared" si="124"/>
        <v>0</v>
      </c>
      <c r="K852" s="40">
        <f t="shared" si="125"/>
        <v>0</v>
      </c>
      <c r="L852" s="40">
        <f t="shared" si="126"/>
        <v>0</v>
      </c>
      <c r="M852" s="40">
        <v>0.75</v>
      </c>
      <c r="N852" s="40">
        <v>8.3333333333333329E-2</v>
      </c>
      <c r="O852" s="40">
        <v>8.3333333333333329E-2</v>
      </c>
      <c r="P852" s="40">
        <v>4.1666666666666664E-2</v>
      </c>
      <c r="Q852" s="40">
        <v>0</v>
      </c>
      <c r="R852" s="40">
        <v>0</v>
      </c>
      <c r="S852" s="40">
        <v>0</v>
      </c>
      <c r="T852" s="40">
        <v>0</v>
      </c>
      <c r="U852" s="40">
        <v>24</v>
      </c>
    </row>
    <row r="853" spans="1:21">
      <c r="A853" s="40">
        <v>8</v>
      </c>
      <c r="B853" s="40">
        <v>1</v>
      </c>
      <c r="C853" s="40">
        <v>3</v>
      </c>
      <c r="D853" s="40">
        <f t="shared" si="118"/>
        <v>0</v>
      </c>
      <c r="E853" s="40">
        <f t="shared" si="119"/>
        <v>0</v>
      </c>
      <c r="F853" s="40">
        <f t="shared" si="120"/>
        <v>0</v>
      </c>
      <c r="G853" s="40">
        <f t="shared" si="121"/>
        <v>0</v>
      </c>
      <c r="H853" s="40">
        <f t="shared" si="122"/>
        <v>0</v>
      </c>
      <c r="I853" s="40">
        <f t="shared" si="123"/>
        <v>0</v>
      </c>
      <c r="J853" s="40">
        <f t="shared" si="124"/>
        <v>0</v>
      </c>
      <c r="K853" s="40">
        <f t="shared" si="125"/>
        <v>0</v>
      </c>
      <c r="L853" s="40">
        <f t="shared" si="126"/>
        <v>0</v>
      </c>
      <c r="M853" s="40">
        <v>0.90909090909090906</v>
      </c>
      <c r="N853" s="40">
        <v>0.27272727272727271</v>
      </c>
      <c r="O853" s="40">
        <v>0</v>
      </c>
      <c r="P853" s="40">
        <v>0</v>
      </c>
      <c r="Q853" s="40">
        <v>0</v>
      </c>
      <c r="R853" s="40">
        <v>0</v>
      </c>
      <c r="S853" s="40">
        <v>0</v>
      </c>
      <c r="T853" s="40">
        <v>0</v>
      </c>
      <c r="U853" s="40">
        <v>11</v>
      </c>
    </row>
    <row r="854" spans="1:21">
      <c r="A854" s="40">
        <v>8</v>
      </c>
      <c r="B854" s="40">
        <v>1</v>
      </c>
      <c r="C854" s="40">
        <v>4</v>
      </c>
      <c r="D854" s="40">
        <f t="shared" si="118"/>
        <v>0</v>
      </c>
      <c r="E854" s="40">
        <f t="shared" si="119"/>
        <v>0</v>
      </c>
      <c r="F854" s="40">
        <f t="shared" si="120"/>
        <v>0</v>
      </c>
      <c r="G854" s="40">
        <f t="shared" si="121"/>
        <v>0</v>
      </c>
      <c r="H854" s="40">
        <f t="shared" si="122"/>
        <v>0</v>
      </c>
      <c r="I854" s="40">
        <f t="shared" si="123"/>
        <v>0</v>
      </c>
      <c r="J854" s="40">
        <f t="shared" si="124"/>
        <v>0</v>
      </c>
      <c r="K854" s="40">
        <f t="shared" si="125"/>
        <v>0</v>
      </c>
      <c r="L854" s="40">
        <f t="shared" si="126"/>
        <v>0</v>
      </c>
      <c r="M854" s="40">
        <v>1</v>
      </c>
      <c r="N854" s="40">
        <v>0.2</v>
      </c>
      <c r="O854" s="40">
        <v>0.2</v>
      </c>
      <c r="P854" s="40">
        <v>0</v>
      </c>
      <c r="Q854" s="40">
        <v>0</v>
      </c>
      <c r="R854" s="40">
        <v>0</v>
      </c>
      <c r="S854" s="40">
        <v>0</v>
      </c>
      <c r="T854" s="40">
        <v>0</v>
      </c>
      <c r="U854" s="40">
        <v>5</v>
      </c>
    </row>
    <row r="855" spans="1:21">
      <c r="A855" s="40">
        <v>8</v>
      </c>
      <c r="B855" s="40">
        <v>2</v>
      </c>
      <c r="C855" s="40">
        <v>1</v>
      </c>
      <c r="D855" s="40">
        <f t="shared" si="118"/>
        <v>0</v>
      </c>
      <c r="E855" s="40">
        <f t="shared" si="119"/>
        <v>0</v>
      </c>
      <c r="F855" s="40">
        <f t="shared" si="120"/>
        <v>0</v>
      </c>
      <c r="G855" s="40">
        <f t="shared" si="121"/>
        <v>0</v>
      </c>
      <c r="H855" s="40">
        <f t="shared" si="122"/>
        <v>0</v>
      </c>
      <c r="I855" s="40">
        <f t="shared" si="123"/>
        <v>0</v>
      </c>
      <c r="J855" s="40">
        <f t="shared" si="124"/>
        <v>0</v>
      </c>
      <c r="K855" s="40">
        <f t="shared" si="125"/>
        <v>0</v>
      </c>
      <c r="L855" s="40">
        <f t="shared" si="126"/>
        <v>0</v>
      </c>
      <c r="M855" s="40">
        <v>1</v>
      </c>
      <c r="N855" s="40">
        <v>0</v>
      </c>
      <c r="O855" s="40">
        <v>0</v>
      </c>
      <c r="P855" s="40">
        <v>0</v>
      </c>
      <c r="Q855" s="40">
        <v>0</v>
      </c>
      <c r="R855" s="40">
        <v>0</v>
      </c>
      <c r="S855" s="40">
        <v>0</v>
      </c>
      <c r="T855" s="40">
        <v>0</v>
      </c>
      <c r="U855" s="40">
        <v>3</v>
      </c>
    </row>
    <row r="856" spans="1:21">
      <c r="A856" s="40">
        <v>8</v>
      </c>
      <c r="B856" s="40">
        <v>2</v>
      </c>
      <c r="C856" s="40">
        <v>2</v>
      </c>
      <c r="D856" s="40">
        <f t="shared" si="118"/>
        <v>0</v>
      </c>
      <c r="E856" s="40">
        <f t="shared" si="119"/>
        <v>0</v>
      </c>
      <c r="F856" s="40">
        <f t="shared" si="120"/>
        <v>0</v>
      </c>
      <c r="G856" s="40">
        <f t="shared" si="121"/>
        <v>0</v>
      </c>
      <c r="H856" s="40">
        <f t="shared" si="122"/>
        <v>0</v>
      </c>
      <c r="I856" s="40">
        <f t="shared" si="123"/>
        <v>0</v>
      </c>
      <c r="J856" s="40">
        <f t="shared" si="124"/>
        <v>0</v>
      </c>
      <c r="K856" s="40">
        <f t="shared" si="125"/>
        <v>0</v>
      </c>
      <c r="L856" s="40">
        <f t="shared" si="126"/>
        <v>0</v>
      </c>
      <c r="M856" s="40">
        <v>1</v>
      </c>
      <c r="N856" s="40">
        <v>0.37735849056603776</v>
      </c>
      <c r="O856" s="40">
        <v>5.6603773584905662E-2</v>
      </c>
      <c r="P856" s="40">
        <v>3.7735849056603772E-2</v>
      </c>
      <c r="Q856" s="40">
        <v>3.7735849056603772E-2</v>
      </c>
      <c r="R856" s="40">
        <v>1.8867924528301886E-2</v>
      </c>
      <c r="S856" s="40">
        <v>0</v>
      </c>
      <c r="T856" s="40">
        <v>0</v>
      </c>
      <c r="U856" s="40">
        <v>53</v>
      </c>
    </row>
    <row r="857" spans="1:21">
      <c r="A857" s="40">
        <v>8</v>
      </c>
      <c r="B857" s="40">
        <v>2</v>
      </c>
      <c r="C857" s="40">
        <v>3</v>
      </c>
      <c r="D857" s="40">
        <f t="shared" si="118"/>
        <v>0</v>
      </c>
      <c r="E857" s="40">
        <f t="shared" si="119"/>
        <v>0</v>
      </c>
      <c r="F857" s="40">
        <f t="shared" si="120"/>
        <v>0</v>
      </c>
      <c r="G857" s="40">
        <f t="shared" si="121"/>
        <v>0</v>
      </c>
      <c r="H857" s="40">
        <f t="shared" si="122"/>
        <v>0</v>
      </c>
      <c r="I857" s="40">
        <f t="shared" si="123"/>
        <v>0</v>
      </c>
      <c r="J857" s="40">
        <f t="shared" si="124"/>
        <v>0</v>
      </c>
      <c r="K857" s="40">
        <f t="shared" si="125"/>
        <v>0</v>
      </c>
      <c r="L857" s="40">
        <f t="shared" si="126"/>
        <v>0</v>
      </c>
      <c r="M857" s="40">
        <v>0.99</v>
      </c>
      <c r="N857" s="40">
        <v>0.47</v>
      </c>
      <c r="O857" s="40">
        <v>0.1</v>
      </c>
      <c r="P857" s="40">
        <v>0.03</v>
      </c>
      <c r="Q857" s="40">
        <v>0.03</v>
      </c>
      <c r="R857" s="40">
        <v>0.01</v>
      </c>
      <c r="S857" s="40">
        <v>0.01</v>
      </c>
      <c r="T857" s="40">
        <v>0.01</v>
      </c>
      <c r="U857" s="40">
        <v>100</v>
      </c>
    </row>
    <row r="858" spans="1:21">
      <c r="A858" s="40">
        <v>8</v>
      </c>
      <c r="B858" s="40">
        <v>2</v>
      </c>
      <c r="C858" s="40">
        <v>4</v>
      </c>
      <c r="D858" s="40">
        <f t="shared" si="118"/>
        <v>0</v>
      </c>
      <c r="E858" s="40">
        <f t="shared" si="119"/>
        <v>0</v>
      </c>
      <c r="F858" s="40">
        <f t="shared" si="120"/>
        <v>0</v>
      </c>
      <c r="G858" s="40">
        <f t="shared" si="121"/>
        <v>0</v>
      </c>
      <c r="H858" s="40">
        <f t="shared" si="122"/>
        <v>0</v>
      </c>
      <c r="I858" s="40">
        <f t="shared" si="123"/>
        <v>0</v>
      </c>
      <c r="J858" s="40">
        <f t="shared" si="124"/>
        <v>0</v>
      </c>
      <c r="K858" s="40">
        <f t="shared" si="125"/>
        <v>0</v>
      </c>
      <c r="L858" s="40">
        <f t="shared" si="126"/>
        <v>0</v>
      </c>
      <c r="M858" s="40">
        <v>0.97727272727272729</v>
      </c>
      <c r="N858" s="40">
        <v>0.56818181818181823</v>
      </c>
      <c r="O858" s="40">
        <v>0.15909090909090909</v>
      </c>
      <c r="P858" s="40">
        <v>6.8181818181818177E-2</v>
      </c>
      <c r="Q858" s="40">
        <v>4.5454545454545456E-2</v>
      </c>
      <c r="R858" s="40">
        <v>2.2727272727272728E-2</v>
      </c>
      <c r="S858" s="40">
        <v>2.2727272727272728E-2</v>
      </c>
      <c r="T858" s="40">
        <v>2.2727272727272728E-2</v>
      </c>
      <c r="U858" s="40">
        <v>44</v>
      </c>
    </row>
    <row r="859" spans="1:21">
      <c r="A859" s="40">
        <v>8</v>
      </c>
      <c r="B859" s="40">
        <v>2</v>
      </c>
      <c r="C859" s="40">
        <v>5</v>
      </c>
      <c r="D859" s="40">
        <f t="shared" si="118"/>
        <v>0</v>
      </c>
      <c r="E859" s="40">
        <f t="shared" si="119"/>
        <v>0</v>
      </c>
      <c r="F859" s="40">
        <f t="shared" si="120"/>
        <v>0</v>
      </c>
      <c r="G859" s="40">
        <f t="shared" si="121"/>
        <v>0</v>
      </c>
      <c r="H859" s="40">
        <f t="shared" si="122"/>
        <v>0</v>
      </c>
      <c r="I859" s="40">
        <f t="shared" si="123"/>
        <v>0</v>
      </c>
      <c r="J859" s="40">
        <f t="shared" si="124"/>
        <v>0</v>
      </c>
      <c r="K859" s="40">
        <f t="shared" si="125"/>
        <v>0</v>
      </c>
      <c r="L859" s="40">
        <f t="shared" si="126"/>
        <v>0</v>
      </c>
      <c r="M859" s="40">
        <v>1</v>
      </c>
      <c r="N859" s="40">
        <v>0.375</v>
      </c>
      <c r="O859" s="40">
        <v>0.1875</v>
      </c>
      <c r="P859" s="40">
        <v>0</v>
      </c>
      <c r="Q859" s="40">
        <v>0</v>
      </c>
      <c r="R859" s="40">
        <v>0</v>
      </c>
      <c r="S859" s="40">
        <v>0</v>
      </c>
      <c r="T859" s="40">
        <v>0</v>
      </c>
      <c r="U859" s="40">
        <v>16</v>
      </c>
    </row>
    <row r="860" spans="1:21">
      <c r="A860" s="40">
        <v>8</v>
      </c>
      <c r="B860" s="40">
        <v>3</v>
      </c>
      <c r="C860" s="40">
        <v>2</v>
      </c>
      <c r="D860" s="40">
        <f t="shared" si="118"/>
        <v>0</v>
      </c>
      <c r="E860" s="40">
        <f t="shared" si="119"/>
        <v>0</v>
      </c>
      <c r="F860" s="40">
        <f t="shared" si="120"/>
        <v>0</v>
      </c>
      <c r="G860" s="40">
        <f t="shared" si="121"/>
        <v>0</v>
      </c>
      <c r="H860" s="40">
        <f t="shared" si="122"/>
        <v>0</v>
      </c>
      <c r="I860" s="40">
        <f t="shared" si="123"/>
        <v>0</v>
      </c>
      <c r="J860" s="40">
        <f t="shared" si="124"/>
        <v>0</v>
      </c>
      <c r="K860" s="40">
        <f t="shared" si="125"/>
        <v>0</v>
      </c>
      <c r="L860" s="40">
        <f t="shared" si="126"/>
        <v>0</v>
      </c>
      <c r="M860" s="40">
        <v>1</v>
      </c>
      <c r="N860" s="40">
        <v>0.61702127659574468</v>
      </c>
      <c r="O860" s="40">
        <v>8.5106382978723402E-2</v>
      </c>
      <c r="P860" s="40">
        <v>2.1276595744680851E-2</v>
      </c>
      <c r="Q860" s="40">
        <v>0</v>
      </c>
      <c r="R860" s="40">
        <v>0</v>
      </c>
      <c r="S860" s="40">
        <v>0</v>
      </c>
      <c r="T860" s="40">
        <v>0</v>
      </c>
      <c r="U860" s="40">
        <v>47</v>
      </c>
    </row>
    <row r="861" spans="1:21">
      <c r="A861" s="40">
        <v>8</v>
      </c>
      <c r="B861" s="40">
        <v>3</v>
      </c>
      <c r="C861" s="40">
        <v>3</v>
      </c>
      <c r="D861" s="40">
        <f t="shared" si="118"/>
        <v>0</v>
      </c>
      <c r="E861" s="40">
        <f t="shared" si="119"/>
        <v>0</v>
      </c>
      <c r="F861" s="40">
        <f t="shared" si="120"/>
        <v>0</v>
      </c>
      <c r="G861" s="40">
        <f t="shared" si="121"/>
        <v>0</v>
      </c>
      <c r="H861" s="40">
        <f t="shared" si="122"/>
        <v>0</v>
      </c>
      <c r="I861" s="40">
        <f t="shared" si="123"/>
        <v>0</v>
      </c>
      <c r="J861" s="40">
        <f t="shared" si="124"/>
        <v>0</v>
      </c>
      <c r="K861" s="40">
        <f t="shared" si="125"/>
        <v>0</v>
      </c>
      <c r="L861" s="40">
        <f t="shared" si="126"/>
        <v>0</v>
      </c>
      <c r="M861" s="40">
        <v>1</v>
      </c>
      <c r="N861" s="40">
        <v>0.8623188405797102</v>
      </c>
      <c r="O861" s="40">
        <v>0.24637681159420291</v>
      </c>
      <c r="P861" s="40">
        <v>6.5217391304347824E-2</v>
      </c>
      <c r="Q861" s="40">
        <v>1.4492753623188406E-2</v>
      </c>
      <c r="R861" s="40">
        <v>1.4492753623188406E-2</v>
      </c>
      <c r="S861" s="40">
        <v>0</v>
      </c>
      <c r="T861" s="40">
        <v>0</v>
      </c>
      <c r="U861" s="40">
        <v>138</v>
      </c>
    </row>
    <row r="862" spans="1:21">
      <c r="A862" s="40">
        <v>8</v>
      </c>
      <c r="B862" s="40">
        <v>3</v>
      </c>
      <c r="C862" s="40">
        <v>4</v>
      </c>
      <c r="D862" s="40">
        <f t="shared" si="118"/>
        <v>0</v>
      </c>
      <c r="E862" s="40">
        <f t="shared" si="119"/>
        <v>0</v>
      </c>
      <c r="F862" s="40">
        <f t="shared" si="120"/>
        <v>0</v>
      </c>
      <c r="G862" s="40">
        <f t="shared" si="121"/>
        <v>0</v>
      </c>
      <c r="H862" s="40">
        <f t="shared" si="122"/>
        <v>0</v>
      </c>
      <c r="I862" s="40">
        <f t="shared" si="123"/>
        <v>0</v>
      </c>
      <c r="J862" s="40">
        <f t="shared" si="124"/>
        <v>0</v>
      </c>
      <c r="K862" s="40">
        <f t="shared" si="125"/>
        <v>0</v>
      </c>
      <c r="L862" s="40">
        <f t="shared" si="126"/>
        <v>0</v>
      </c>
      <c r="M862" s="40">
        <v>1</v>
      </c>
      <c r="N862" s="40">
        <v>0.875</v>
      </c>
      <c r="O862" s="40">
        <v>0.40131578947368424</v>
      </c>
      <c r="P862" s="40">
        <v>0.13815789473684212</v>
      </c>
      <c r="Q862" s="40">
        <v>3.9473684210526314E-2</v>
      </c>
      <c r="R862" s="40">
        <v>2.6315789473684209E-2</v>
      </c>
      <c r="S862" s="40">
        <v>0</v>
      </c>
      <c r="T862" s="40">
        <v>0</v>
      </c>
      <c r="U862" s="40">
        <v>152</v>
      </c>
    </row>
    <row r="863" spans="1:21">
      <c r="A863" s="40">
        <v>8</v>
      </c>
      <c r="B863" s="40">
        <v>3</v>
      </c>
      <c r="C863" s="40">
        <v>5</v>
      </c>
      <c r="D863" s="40">
        <f t="shared" si="118"/>
        <v>0</v>
      </c>
      <c r="E863" s="40">
        <f t="shared" si="119"/>
        <v>0</v>
      </c>
      <c r="F863" s="40">
        <f t="shared" si="120"/>
        <v>0</v>
      </c>
      <c r="G863" s="40">
        <f t="shared" si="121"/>
        <v>0</v>
      </c>
      <c r="H863" s="40">
        <f t="shared" si="122"/>
        <v>0</v>
      </c>
      <c r="I863" s="40">
        <f t="shared" si="123"/>
        <v>0</v>
      </c>
      <c r="J863" s="40">
        <f t="shared" si="124"/>
        <v>0</v>
      </c>
      <c r="K863" s="40">
        <f t="shared" si="125"/>
        <v>0</v>
      </c>
      <c r="L863" s="40">
        <f t="shared" si="126"/>
        <v>0</v>
      </c>
      <c r="M863" s="40">
        <v>1</v>
      </c>
      <c r="N863" s="40">
        <v>0.85185185185185186</v>
      </c>
      <c r="O863" s="40">
        <v>0.35185185185185186</v>
      </c>
      <c r="P863" s="40">
        <v>9.2592592592592587E-2</v>
      </c>
      <c r="Q863" s="40">
        <v>1.8518518518518517E-2</v>
      </c>
      <c r="R863" s="40">
        <v>0</v>
      </c>
      <c r="S863" s="40">
        <v>0</v>
      </c>
      <c r="T863" s="40">
        <v>0</v>
      </c>
      <c r="U863" s="40">
        <v>54</v>
      </c>
    </row>
    <row r="864" spans="1:21">
      <c r="A864" s="40">
        <v>8</v>
      </c>
      <c r="B864" s="40">
        <v>3</v>
      </c>
      <c r="C864" s="40">
        <v>6</v>
      </c>
      <c r="D864" s="40">
        <f t="shared" si="118"/>
        <v>0</v>
      </c>
      <c r="E864" s="40">
        <f t="shared" si="119"/>
        <v>0</v>
      </c>
      <c r="F864" s="40">
        <f t="shared" si="120"/>
        <v>0</v>
      </c>
      <c r="G864" s="40">
        <f t="shared" si="121"/>
        <v>0</v>
      </c>
      <c r="H864" s="40">
        <f t="shared" si="122"/>
        <v>0</v>
      </c>
      <c r="I864" s="40">
        <f t="shared" si="123"/>
        <v>0</v>
      </c>
      <c r="J864" s="40">
        <f t="shared" si="124"/>
        <v>0</v>
      </c>
      <c r="K864" s="40">
        <f t="shared" si="125"/>
        <v>0</v>
      </c>
      <c r="L864" s="40">
        <f t="shared" si="126"/>
        <v>0</v>
      </c>
      <c r="M864" s="40">
        <v>1</v>
      </c>
      <c r="N864" s="40">
        <v>0.875</v>
      </c>
      <c r="O864" s="40">
        <v>0.5</v>
      </c>
      <c r="P864" s="40">
        <v>0.16666666666666666</v>
      </c>
      <c r="Q864" s="40">
        <v>4.1666666666666664E-2</v>
      </c>
      <c r="R864" s="40">
        <v>0</v>
      </c>
      <c r="S864" s="40">
        <v>0</v>
      </c>
      <c r="T864" s="40">
        <v>0</v>
      </c>
      <c r="U864" s="40">
        <v>24</v>
      </c>
    </row>
    <row r="865" spans="1:21">
      <c r="A865" s="40">
        <v>8</v>
      </c>
      <c r="B865" s="40">
        <v>3</v>
      </c>
      <c r="C865" s="40">
        <v>7</v>
      </c>
      <c r="D865" s="40">
        <f t="shared" si="118"/>
        <v>0</v>
      </c>
      <c r="E865" s="40">
        <f t="shared" si="119"/>
        <v>0</v>
      </c>
      <c r="F865" s="40">
        <f t="shared" si="120"/>
        <v>0</v>
      </c>
      <c r="G865" s="40">
        <f t="shared" si="121"/>
        <v>0</v>
      </c>
      <c r="H865" s="40">
        <f t="shared" si="122"/>
        <v>0</v>
      </c>
      <c r="I865" s="40">
        <f t="shared" si="123"/>
        <v>0</v>
      </c>
      <c r="J865" s="40">
        <f t="shared" si="124"/>
        <v>0</v>
      </c>
      <c r="K865" s="40">
        <f t="shared" si="125"/>
        <v>0</v>
      </c>
      <c r="L865" s="40">
        <f t="shared" si="126"/>
        <v>0</v>
      </c>
      <c r="M865" s="40">
        <v>1</v>
      </c>
      <c r="N865" s="40">
        <v>1</v>
      </c>
      <c r="O865" s="40">
        <v>0.66666666666666663</v>
      </c>
      <c r="P865" s="40">
        <v>0.33333333333333331</v>
      </c>
      <c r="Q865" s="40">
        <v>0</v>
      </c>
      <c r="R865" s="40">
        <v>0</v>
      </c>
      <c r="S865" s="40">
        <v>0</v>
      </c>
      <c r="T865" s="40">
        <v>0</v>
      </c>
      <c r="U865" s="40">
        <v>6</v>
      </c>
    </row>
    <row r="866" spans="1:21">
      <c r="A866" s="40">
        <v>8</v>
      </c>
      <c r="B866" s="40">
        <v>3</v>
      </c>
      <c r="C866" s="40">
        <v>8</v>
      </c>
      <c r="D866" s="40">
        <f t="shared" si="118"/>
        <v>0</v>
      </c>
      <c r="E866" s="40">
        <f t="shared" si="119"/>
        <v>0</v>
      </c>
      <c r="F866" s="40">
        <f t="shared" si="120"/>
        <v>0</v>
      </c>
      <c r="G866" s="40">
        <f t="shared" si="121"/>
        <v>0</v>
      </c>
      <c r="H866" s="40">
        <f t="shared" si="122"/>
        <v>0</v>
      </c>
      <c r="I866" s="40">
        <f t="shared" si="123"/>
        <v>0</v>
      </c>
      <c r="J866" s="40">
        <f t="shared" si="124"/>
        <v>0</v>
      </c>
      <c r="K866" s="40">
        <f t="shared" si="125"/>
        <v>0</v>
      </c>
      <c r="L866" s="40">
        <f t="shared" si="126"/>
        <v>0</v>
      </c>
      <c r="M866" s="40">
        <v>1</v>
      </c>
      <c r="N866" s="40">
        <v>0</v>
      </c>
      <c r="O866" s="40">
        <v>0</v>
      </c>
      <c r="P866" s="40">
        <v>0</v>
      </c>
      <c r="Q866" s="40">
        <v>0</v>
      </c>
      <c r="R866" s="40">
        <v>0</v>
      </c>
      <c r="S866" s="40">
        <v>0</v>
      </c>
      <c r="T866" s="40">
        <v>0</v>
      </c>
      <c r="U866" s="40">
        <v>1</v>
      </c>
    </row>
    <row r="867" spans="1:21">
      <c r="A867" s="40">
        <v>8</v>
      </c>
      <c r="B867" s="40">
        <v>3</v>
      </c>
      <c r="C867" s="40">
        <v>9</v>
      </c>
      <c r="D867" s="40">
        <f t="shared" si="118"/>
        <v>0</v>
      </c>
      <c r="E867" s="40">
        <f t="shared" si="119"/>
        <v>0</v>
      </c>
      <c r="F867" s="40">
        <f t="shared" si="120"/>
        <v>0</v>
      </c>
      <c r="G867" s="40">
        <f t="shared" si="121"/>
        <v>0</v>
      </c>
      <c r="H867" s="40">
        <f t="shared" si="122"/>
        <v>0</v>
      </c>
      <c r="I867" s="40">
        <f t="shared" si="123"/>
        <v>0</v>
      </c>
      <c r="J867" s="40">
        <f t="shared" si="124"/>
        <v>0</v>
      </c>
      <c r="K867" s="40">
        <f t="shared" si="125"/>
        <v>0</v>
      </c>
      <c r="L867" s="40">
        <f t="shared" si="126"/>
        <v>0</v>
      </c>
      <c r="M867" s="40">
        <v>1</v>
      </c>
      <c r="N867" s="40">
        <v>1</v>
      </c>
      <c r="O867" s="40">
        <v>1</v>
      </c>
      <c r="P867" s="40">
        <v>1</v>
      </c>
      <c r="Q867" s="40">
        <v>1</v>
      </c>
      <c r="R867" s="40">
        <v>1</v>
      </c>
      <c r="S867" s="40">
        <v>0</v>
      </c>
      <c r="T867" s="40">
        <v>0</v>
      </c>
      <c r="U867" s="40">
        <v>1</v>
      </c>
    </row>
    <row r="868" spans="1:21">
      <c r="A868" s="40">
        <v>8</v>
      </c>
      <c r="B868" s="40">
        <v>3</v>
      </c>
      <c r="C868" s="40">
        <v>12</v>
      </c>
      <c r="D868" s="40">
        <f t="shared" si="118"/>
        <v>0</v>
      </c>
      <c r="E868" s="40">
        <f t="shared" si="119"/>
        <v>0</v>
      </c>
      <c r="F868" s="40">
        <f t="shared" si="120"/>
        <v>0</v>
      </c>
      <c r="G868" s="40">
        <f t="shared" si="121"/>
        <v>0</v>
      </c>
      <c r="H868" s="40">
        <f t="shared" si="122"/>
        <v>0</v>
      </c>
      <c r="I868" s="40">
        <f t="shared" si="123"/>
        <v>0</v>
      </c>
      <c r="J868" s="40">
        <f t="shared" si="124"/>
        <v>0</v>
      </c>
      <c r="K868" s="40">
        <f t="shared" si="125"/>
        <v>0</v>
      </c>
      <c r="L868" s="40">
        <f t="shared" si="126"/>
        <v>0</v>
      </c>
      <c r="M868" s="40">
        <v>1</v>
      </c>
      <c r="N868" s="40">
        <v>0</v>
      </c>
      <c r="O868" s="40">
        <v>0</v>
      </c>
      <c r="P868" s="40">
        <v>0</v>
      </c>
      <c r="Q868" s="40">
        <v>0</v>
      </c>
      <c r="R868" s="40">
        <v>0</v>
      </c>
      <c r="S868" s="40">
        <v>0</v>
      </c>
      <c r="T868" s="40">
        <v>0</v>
      </c>
      <c r="U868" s="40">
        <v>1</v>
      </c>
    </row>
    <row r="869" spans="1:21">
      <c r="A869" s="40">
        <v>8</v>
      </c>
      <c r="B869" s="40">
        <v>4</v>
      </c>
      <c r="C869" s="40">
        <v>2</v>
      </c>
      <c r="D869" s="40">
        <f t="shared" si="118"/>
        <v>0</v>
      </c>
      <c r="E869" s="40">
        <f t="shared" si="119"/>
        <v>0</v>
      </c>
      <c r="F869" s="40">
        <f t="shared" si="120"/>
        <v>0</v>
      </c>
      <c r="G869" s="40">
        <f t="shared" si="121"/>
        <v>0</v>
      </c>
      <c r="H869" s="40">
        <f t="shared" si="122"/>
        <v>0</v>
      </c>
      <c r="I869" s="40">
        <f t="shared" si="123"/>
        <v>0</v>
      </c>
      <c r="J869" s="40">
        <f t="shared" si="124"/>
        <v>0</v>
      </c>
      <c r="K869" s="40">
        <f t="shared" si="125"/>
        <v>0</v>
      </c>
      <c r="L869" s="40">
        <f t="shared" si="126"/>
        <v>0</v>
      </c>
      <c r="M869" s="40">
        <v>1</v>
      </c>
      <c r="N869" s="40">
        <v>1</v>
      </c>
      <c r="O869" s="40">
        <v>0.23076923076923078</v>
      </c>
      <c r="P869" s="40">
        <v>0</v>
      </c>
      <c r="Q869" s="40">
        <v>0</v>
      </c>
      <c r="R869" s="40">
        <v>0</v>
      </c>
      <c r="S869" s="40">
        <v>0</v>
      </c>
      <c r="T869" s="40">
        <v>0</v>
      </c>
      <c r="U869" s="40">
        <v>26</v>
      </c>
    </row>
    <row r="870" spans="1:21">
      <c r="A870" s="40">
        <v>8</v>
      </c>
      <c r="B870" s="40">
        <v>4</v>
      </c>
      <c r="C870" s="40">
        <v>3</v>
      </c>
      <c r="D870" s="40">
        <f t="shared" si="118"/>
        <v>0</v>
      </c>
      <c r="E870" s="40">
        <f t="shared" si="119"/>
        <v>0</v>
      </c>
      <c r="F870" s="40">
        <f t="shared" si="120"/>
        <v>0</v>
      </c>
      <c r="G870" s="40">
        <f t="shared" si="121"/>
        <v>0</v>
      </c>
      <c r="H870" s="40">
        <f t="shared" si="122"/>
        <v>0</v>
      </c>
      <c r="I870" s="40">
        <f t="shared" si="123"/>
        <v>0</v>
      </c>
      <c r="J870" s="40">
        <f t="shared" si="124"/>
        <v>0</v>
      </c>
      <c r="K870" s="40">
        <f t="shared" si="125"/>
        <v>0</v>
      </c>
      <c r="L870" s="40">
        <f t="shared" si="126"/>
        <v>0</v>
      </c>
      <c r="M870" s="40">
        <v>1</v>
      </c>
      <c r="N870" s="40">
        <v>1</v>
      </c>
      <c r="O870" s="40">
        <v>0.42452830188679247</v>
      </c>
      <c r="P870" s="40">
        <v>9.4339622641509441E-2</v>
      </c>
      <c r="Q870" s="40">
        <v>1.8867924528301886E-2</v>
      </c>
      <c r="R870" s="40">
        <v>0</v>
      </c>
      <c r="S870" s="40">
        <v>0</v>
      </c>
      <c r="T870" s="40">
        <v>0</v>
      </c>
      <c r="U870" s="40">
        <v>106</v>
      </c>
    </row>
    <row r="871" spans="1:21">
      <c r="A871" s="40">
        <v>8</v>
      </c>
      <c r="B871" s="40">
        <v>4</v>
      </c>
      <c r="C871" s="40">
        <v>4</v>
      </c>
      <c r="D871" s="40">
        <f t="shared" si="118"/>
        <v>0</v>
      </c>
      <c r="E871" s="40">
        <f t="shared" si="119"/>
        <v>0</v>
      </c>
      <c r="F871" s="40">
        <f t="shared" si="120"/>
        <v>0</v>
      </c>
      <c r="G871" s="40">
        <f t="shared" si="121"/>
        <v>0</v>
      </c>
      <c r="H871" s="40">
        <f t="shared" si="122"/>
        <v>0</v>
      </c>
      <c r="I871" s="40">
        <f t="shared" si="123"/>
        <v>0</v>
      </c>
      <c r="J871" s="40">
        <f t="shared" si="124"/>
        <v>0</v>
      </c>
      <c r="K871" s="40">
        <f t="shared" si="125"/>
        <v>0</v>
      </c>
      <c r="L871" s="40">
        <f t="shared" si="126"/>
        <v>0</v>
      </c>
      <c r="M871" s="40">
        <v>1</v>
      </c>
      <c r="N871" s="40">
        <v>0.98104265402843605</v>
      </c>
      <c r="O871" s="40">
        <v>0.5781990521327014</v>
      </c>
      <c r="P871" s="40">
        <v>0.14218009478672985</v>
      </c>
      <c r="Q871" s="40">
        <v>2.843601895734597E-2</v>
      </c>
      <c r="R871" s="40">
        <v>4.7393364928909956E-3</v>
      </c>
      <c r="S871" s="40">
        <v>4.7393364928909956E-3</v>
      </c>
      <c r="T871" s="40">
        <v>0</v>
      </c>
      <c r="U871" s="40">
        <v>211</v>
      </c>
    </row>
    <row r="872" spans="1:21">
      <c r="A872" s="40">
        <v>8</v>
      </c>
      <c r="B872" s="40">
        <v>4</v>
      </c>
      <c r="C872" s="40">
        <v>5</v>
      </c>
      <c r="D872" s="40">
        <f t="shared" si="118"/>
        <v>0</v>
      </c>
      <c r="E872" s="40">
        <f t="shared" si="119"/>
        <v>0</v>
      </c>
      <c r="F872" s="40">
        <f t="shared" si="120"/>
        <v>0</v>
      </c>
      <c r="G872" s="40">
        <f t="shared" si="121"/>
        <v>0</v>
      </c>
      <c r="H872" s="40">
        <f t="shared" si="122"/>
        <v>0</v>
      </c>
      <c r="I872" s="40">
        <f t="shared" si="123"/>
        <v>0</v>
      </c>
      <c r="J872" s="40">
        <f t="shared" si="124"/>
        <v>0</v>
      </c>
      <c r="K872" s="40">
        <f t="shared" si="125"/>
        <v>0</v>
      </c>
      <c r="L872" s="40">
        <f t="shared" si="126"/>
        <v>0</v>
      </c>
      <c r="M872" s="40">
        <v>1</v>
      </c>
      <c r="N872" s="40">
        <v>0.9859154929577465</v>
      </c>
      <c r="O872" s="40">
        <v>0.65492957746478875</v>
      </c>
      <c r="P872" s="40">
        <v>0.28873239436619719</v>
      </c>
      <c r="Q872" s="40">
        <v>0.11267605633802817</v>
      </c>
      <c r="R872" s="40">
        <v>4.2253521126760563E-2</v>
      </c>
      <c r="S872" s="40">
        <v>0</v>
      </c>
      <c r="T872" s="40">
        <v>0</v>
      </c>
      <c r="U872" s="40">
        <v>142</v>
      </c>
    </row>
    <row r="873" spans="1:21">
      <c r="A873" s="40">
        <v>8</v>
      </c>
      <c r="B873" s="40">
        <v>4</v>
      </c>
      <c r="C873" s="40">
        <v>6</v>
      </c>
      <c r="D873" s="40">
        <f t="shared" si="118"/>
        <v>0</v>
      </c>
      <c r="E873" s="40">
        <f t="shared" si="119"/>
        <v>0</v>
      </c>
      <c r="F873" s="40">
        <f t="shared" si="120"/>
        <v>0</v>
      </c>
      <c r="G873" s="40">
        <f t="shared" si="121"/>
        <v>0</v>
      </c>
      <c r="H873" s="40">
        <f t="shared" si="122"/>
        <v>0</v>
      </c>
      <c r="I873" s="40">
        <f t="shared" si="123"/>
        <v>0</v>
      </c>
      <c r="J873" s="40">
        <f t="shared" si="124"/>
        <v>0</v>
      </c>
      <c r="K873" s="40">
        <f t="shared" si="125"/>
        <v>0</v>
      </c>
      <c r="L873" s="40">
        <f t="shared" si="126"/>
        <v>0</v>
      </c>
      <c r="M873" s="40">
        <v>1</v>
      </c>
      <c r="N873" s="40">
        <v>0.93877551020408168</v>
      </c>
      <c r="O873" s="40">
        <v>0.67346938775510201</v>
      </c>
      <c r="P873" s="40">
        <v>0.46938775510204084</v>
      </c>
      <c r="Q873" s="40">
        <v>0.24489795918367346</v>
      </c>
      <c r="R873" s="40">
        <v>4.0816326530612242E-2</v>
      </c>
      <c r="S873" s="40">
        <v>4.0816326530612242E-2</v>
      </c>
      <c r="T873" s="40">
        <v>4.0816326530612242E-2</v>
      </c>
      <c r="U873" s="40">
        <v>49</v>
      </c>
    </row>
    <row r="874" spans="1:21">
      <c r="A874" s="40">
        <v>8</v>
      </c>
      <c r="B874" s="40">
        <v>4</v>
      </c>
      <c r="C874" s="40">
        <v>7</v>
      </c>
      <c r="D874" s="40">
        <f t="shared" si="118"/>
        <v>0</v>
      </c>
      <c r="E874" s="40">
        <f t="shared" si="119"/>
        <v>0</v>
      </c>
      <c r="F874" s="40">
        <f t="shared" si="120"/>
        <v>0</v>
      </c>
      <c r="G874" s="40">
        <f t="shared" si="121"/>
        <v>0</v>
      </c>
      <c r="H874" s="40">
        <f t="shared" si="122"/>
        <v>0</v>
      </c>
      <c r="I874" s="40">
        <f t="shared" si="123"/>
        <v>0</v>
      </c>
      <c r="J874" s="40">
        <f t="shared" si="124"/>
        <v>0</v>
      </c>
      <c r="K874" s="40">
        <f t="shared" si="125"/>
        <v>0</v>
      </c>
      <c r="L874" s="40">
        <f t="shared" si="126"/>
        <v>0</v>
      </c>
      <c r="M874" s="40">
        <v>1</v>
      </c>
      <c r="N874" s="40">
        <v>1</v>
      </c>
      <c r="O874" s="40">
        <v>0.85</v>
      </c>
      <c r="P874" s="40">
        <v>0.5</v>
      </c>
      <c r="Q874" s="40">
        <v>0.15</v>
      </c>
      <c r="R874" s="40">
        <v>0.1</v>
      </c>
      <c r="S874" s="40">
        <v>0.05</v>
      </c>
      <c r="T874" s="40">
        <v>0</v>
      </c>
      <c r="U874" s="40">
        <v>20</v>
      </c>
    </row>
    <row r="875" spans="1:21">
      <c r="A875" s="40">
        <v>8</v>
      </c>
      <c r="B875" s="40">
        <v>4</v>
      </c>
      <c r="C875" s="40">
        <v>8</v>
      </c>
      <c r="D875" s="40">
        <f t="shared" si="118"/>
        <v>0</v>
      </c>
      <c r="E875" s="40">
        <f t="shared" si="119"/>
        <v>0</v>
      </c>
      <c r="F875" s="40">
        <f t="shared" si="120"/>
        <v>0</v>
      </c>
      <c r="G875" s="40">
        <f t="shared" si="121"/>
        <v>0</v>
      </c>
      <c r="H875" s="40">
        <f t="shared" si="122"/>
        <v>0</v>
      </c>
      <c r="I875" s="40">
        <f t="shared" si="123"/>
        <v>0</v>
      </c>
      <c r="J875" s="40">
        <f t="shared" si="124"/>
        <v>0</v>
      </c>
      <c r="K875" s="40">
        <f t="shared" si="125"/>
        <v>0</v>
      </c>
      <c r="L875" s="40">
        <f t="shared" si="126"/>
        <v>0</v>
      </c>
      <c r="M875" s="40">
        <v>1</v>
      </c>
      <c r="N875" s="40">
        <v>1</v>
      </c>
      <c r="O875" s="40">
        <v>0.5714285714285714</v>
      </c>
      <c r="P875" s="40">
        <v>0.42857142857142855</v>
      </c>
      <c r="Q875" s="40">
        <v>0.14285714285714285</v>
      </c>
      <c r="R875" s="40">
        <v>0.14285714285714285</v>
      </c>
      <c r="S875" s="40">
        <v>0.14285714285714285</v>
      </c>
      <c r="T875" s="40">
        <v>0.14285714285714285</v>
      </c>
      <c r="U875" s="40">
        <v>7</v>
      </c>
    </row>
    <row r="876" spans="1:21">
      <c r="A876" s="40">
        <v>8</v>
      </c>
      <c r="B876" s="40">
        <v>4</v>
      </c>
      <c r="C876" s="40">
        <v>9</v>
      </c>
      <c r="D876" s="40">
        <f t="shared" si="118"/>
        <v>0</v>
      </c>
      <c r="E876" s="40">
        <f t="shared" si="119"/>
        <v>0</v>
      </c>
      <c r="F876" s="40">
        <f t="shared" si="120"/>
        <v>0</v>
      </c>
      <c r="G876" s="40">
        <f t="shared" si="121"/>
        <v>0</v>
      </c>
      <c r="H876" s="40">
        <f t="shared" si="122"/>
        <v>0</v>
      </c>
      <c r="I876" s="40">
        <f t="shared" si="123"/>
        <v>0</v>
      </c>
      <c r="J876" s="40">
        <f t="shared" si="124"/>
        <v>0</v>
      </c>
      <c r="K876" s="40">
        <f t="shared" si="125"/>
        <v>0</v>
      </c>
      <c r="L876" s="40">
        <f t="shared" si="126"/>
        <v>0</v>
      </c>
      <c r="M876" s="40">
        <v>1</v>
      </c>
      <c r="N876" s="40">
        <v>1</v>
      </c>
      <c r="O876" s="40">
        <v>1</v>
      </c>
      <c r="P876" s="40">
        <v>1</v>
      </c>
      <c r="Q876" s="40">
        <v>1</v>
      </c>
      <c r="R876" s="40">
        <v>1</v>
      </c>
      <c r="S876" s="40">
        <v>1</v>
      </c>
      <c r="T876" s="40">
        <v>1</v>
      </c>
      <c r="U876" s="40">
        <v>1</v>
      </c>
    </row>
    <row r="877" spans="1:21">
      <c r="A877" s="40">
        <v>8</v>
      </c>
      <c r="B877" s="40">
        <v>4</v>
      </c>
      <c r="C877" s="40">
        <v>11</v>
      </c>
      <c r="D877" s="40">
        <f t="shared" si="118"/>
        <v>0</v>
      </c>
      <c r="E877" s="40">
        <f t="shared" si="119"/>
        <v>0</v>
      </c>
      <c r="F877" s="40">
        <f t="shared" si="120"/>
        <v>0</v>
      </c>
      <c r="G877" s="40">
        <f t="shared" si="121"/>
        <v>0</v>
      </c>
      <c r="H877" s="40">
        <f t="shared" si="122"/>
        <v>0</v>
      </c>
      <c r="I877" s="40">
        <f t="shared" si="123"/>
        <v>0</v>
      </c>
      <c r="J877" s="40">
        <f t="shared" si="124"/>
        <v>0</v>
      </c>
      <c r="K877" s="40">
        <f t="shared" si="125"/>
        <v>0</v>
      </c>
      <c r="L877" s="40">
        <f t="shared" si="126"/>
        <v>0</v>
      </c>
      <c r="M877" s="40">
        <v>1</v>
      </c>
      <c r="N877" s="40">
        <v>1</v>
      </c>
      <c r="O877" s="40">
        <v>1</v>
      </c>
      <c r="P877" s="40">
        <v>1</v>
      </c>
      <c r="Q877" s="40">
        <v>1</v>
      </c>
      <c r="R877" s="40">
        <v>1</v>
      </c>
      <c r="S877" s="40">
        <v>1</v>
      </c>
      <c r="T877" s="40">
        <v>1</v>
      </c>
      <c r="U877" s="40">
        <v>1</v>
      </c>
    </row>
    <row r="878" spans="1:21">
      <c r="A878" s="40">
        <v>8</v>
      </c>
      <c r="B878" s="40">
        <v>4</v>
      </c>
      <c r="C878" s="40">
        <v>12</v>
      </c>
      <c r="D878" s="40">
        <f t="shared" si="118"/>
        <v>0</v>
      </c>
      <c r="E878" s="40">
        <f t="shared" si="119"/>
        <v>0</v>
      </c>
      <c r="F878" s="40">
        <f t="shared" si="120"/>
        <v>0</v>
      </c>
      <c r="G878" s="40">
        <f t="shared" si="121"/>
        <v>0</v>
      </c>
      <c r="H878" s="40">
        <f t="shared" si="122"/>
        <v>0</v>
      </c>
      <c r="I878" s="40">
        <f t="shared" si="123"/>
        <v>0</v>
      </c>
      <c r="J878" s="40">
        <f t="shared" si="124"/>
        <v>0</v>
      </c>
      <c r="K878" s="40">
        <f t="shared" si="125"/>
        <v>0</v>
      </c>
      <c r="L878" s="40">
        <f t="shared" si="126"/>
        <v>0</v>
      </c>
      <c r="M878" s="40">
        <v>1</v>
      </c>
      <c r="N878" s="40">
        <v>1</v>
      </c>
      <c r="O878" s="40">
        <v>1</v>
      </c>
      <c r="P878" s="40">
        <v>1</v>
      </c>
      <c r="Q878" s="40">
        <v>1</v>
      </c>
      <c r="R878" s="40">
        <v>1</v>
      </c>
      <c r="S878" s="40">
        <v>0</v>
      </c>
      <c r="T878" s="40">
        <v>0</v>
      </c>
      <c r="U878" s="40">
        <v>1</v>
      </c>
    </row>
    <row r="879" spans="1:21">
      <c r="A879" s="40">
        <v>8</v>
      </c>
      <c r="B879" s="40">
        <v>5</v>
      </c>
      <c r="C879" s="40">
        <v>2</v>
      </c>
      <c r="D879" s="40">
        <f t="shared" si="118"/>
        <v>0</v>
      </c>
      <c r="E879" s="40">
        <f t="shared" si="119"/>
        <v>0</v>
      </c>
      <c r="F879" s="40">
        <f t="shared" si="120"/>
        <v>0</v>
      </c>
      <c r="G879" s="40">
        <f t="shared" si="121"/>
        <v>0</v>
      </c>
      <c r="H879" s="40">
        <f t="shared" si="122"/>
        <v>0</v>
      </c>
      <c r="I879" s="40">
        <f t="shared" si="123"/>
        <v>0</v>
      </c>
      <c r="J879" s="40">
        <f t="shared" si="124"/>
        <v>0</v>
      </c>
      <c r="K879" s="40">
        <f t="shared" si="125"/>
        <v>0</v>
      </c>
      <c r="L879" s="40">
        <f t="shared" si="126"/>
        <v>0</v>
      </c>
      <c r="M879" s="40">
        <v>1</v>
      </c>
      <c r="N879" s="40">
        <v>1</v>
      </c>
      <c r="O879" s="40">
        <v>0.8</v>
      </c>
      <c r="P879" s="40">
        <v>0</v>
      </c>
      <c r="Q879" s="40">
        <v>0</v>
      </c>
      <c r="R879" s="40">
        <v>0</v>
      </c>
      <c r="S879" s="40">
        <v>0</v>
      </c>
      <c r="T879" s="40">
        <v>0</v>
      </c>
      <c r="U879" s="40">
        <v>5</v>
      </c>
    </row>
    <row r="880" spans="1:21">
      <c r="A880" s="40">
        <v>8</v>
      </c>
      <c r="B880" s="40">
        <v>5</v>
      </c>
      <c r="C880" s="40">
        <v>3</v>
      </c>
      <c r="D880" s="40">
        <f t="shared" si="118"/>
        <v>0</v>
      </c>
      <c r="E880" s="40">
        <f t="shared" si="119"/>
        <v>0</v>
      </c>
      <c r="F880" s="40">
        <f t="shared" si="120"/>
        <v>0</v>
      </c>
      <c r="G880" s="40">
        <f t="shared" si="121"/>
        <v>0</v>
      </c>
      <c r="H880" s="40">
        <f t="shared" si="122"/>
        <v>0</v>
      </c>
      <c r="I880" s="40">
        <f t="shared" si="123"/>
        <v>0</v>
      </c>
      <c r="J880" s="40">
        <f t="shared" si="124"/>
        <v>0</v>
      </c>
      <c r="K880" s="40">
        <f t="shared" si="125"/>
        <v>0</v>
      </c>
      <c r="L880" s="40">
        <f t="shared" si="126"/>
        <v>0</v>
      </c>
      <c r="M880" s="40">
        <v>1</v>
      </c>
      <c r="N880" s="40">
        <v>1</v>
      </c>
      <c r="O880" s="40">
        <v>0.76363636363636367</v>
      </c>
      <c r="P880" s="40">
        <v>3.6363636363636362E-2</v>
      </c>
      <c r="Q880" s="40">
        <v>1.8181818181818181E-2</v>
      </c>
      <c r="R880" s="40">
        <v>0</v>
      </c>
      <c r="S880" s="40">
        <v>0</v>
      </c>
      <c r="T880" s="40">
        <v>0</v>
      </c>
      <c r="U880" s="40">
        <v>55</v>
      </c>
    </row>
    <row r="881" spans="1:21">
      <c r="A881" s="40">
        <v>8</v>
      </c>
      <c r="B881" s="40">
        <v>5</v>
      </c>
      <c r="C881" s="40">
        <v>4</v>
      </c>
      <c r="D881" s="40">
        <f t="shared" si="118"/>
        <v>0</v>
      </c>
      <c r="E881" s="40">
        <f t="shared" si="119"/>
        <v>0</v>
      </c>
      <c r="F881" s="40">
        <f t="shared" si="120"/>
        <v>0</v>
      </c>
      <c r="G881" s="40">
        <f t="shared" si="121"/>
        <v>0</v>
      </c>
      <c r="H881" s="40">
        <f t="shared" si="122"/>
        <v>0</v>
      </c>
      <c r="I881" s="40">
        <f t="shared" si="123"/>
        <v>0</v>
      </c>
      <c r="J881" s="40">
        <f t="shared" si="124"/>
        <v>0</v>
      </c>
      <c r="K881" s="40">
        <f t="shared" si="125"/>
        <v>0</v>
      </c>
      <c r="L881" s="40">
        <f t="shared" si="126"/>
        <v>0</v>
      </c>
      <c r="M881" s="40">
        <v>1</v>
      </c>
      <c r="N881" s="40">
        <v>1</v>
      </c>
      <c r="O881" s="40">
        <v>0.75661375661375663</v>
      </c>
      <c r="P881" s="40">
        <v>0.21693121693121692</v>
      </c>
      <c r="Q881" s="40">
        <v>4.2328042328042326E-2</v>
      </c>
      <c r="R881" s="40">
        <v>5.2910052910052907E-3</v>
      </c>
      <c r="S881" s="40">
        <v>0</v>
      </c>
      <c r="T881" s="40">
        <v>0</v>
      </c>
      <c r="U881" s="40">
        <v>189</v>
      </c>
    </row>
    <row r="882" spans="1:21">
      <c r="A882" s="40">
        <v>8</v>
      </c>
      <c r="B882" s="40">
        <v>5</v>
      </c>
      <c r="C882" s="40">
        <v>5</v>
      </c>
      <c r="D882" s="40">
        <f t="shared" si="118"/>
        <v>0</v>
      </c>
      <c r="E882" s="40">
        <f t="shared" si="119"/>
        <v>0</v>
      </c>
      <c r="F882" s="40">
        <f t="shared" si="120"/>
        <v>0</v>
      </c>
      <c r="G882" s="40">
        <f t="shared" si="121"/>
        <v>0</v>
      </c>
      <c r="H882" s="40">
        <f t="shared" si="122"/>
        <v>0</v>
      </c>
      <c r="I882" s="40">
        <f t="shared" si="123"/>
        <v>0</v>
      </c>
      <c r="J882" s="40">
        <f t="shared" si="124"/>
        <v>0</v>
      </c>
      <c r="K882" s="40">
        <f t="shared" si="125"/>
        <v>0</v>
      </c>
      <c r="L882" s="40">
        <f t="shared" si="126"/>
        <v>0</v>
      </c>
      <c r="M882" s="40">
        <v>1</v>
      </c>
      <c r="N882" s="40">
        <v>1</v>
      </c>
      <c r="O882" s="40">
        <v>0.85353535353535348</v>
      </c>
      <c r="P882" s="40">
        <v>0.36868686868686867</v>
      </c>
      <c r="Q882" s="40">
        <v>9.0909090909090912E-2</v>
      </c>
      <c r="R882" s="40">
        <v>4.0404040404040407E-2</v>
      </c>
      <c r="S882" s="40">
        <v>2.5252525252525252E-2</v>
      </c>
      <c r="T882" s="40">
        <v>2.0202020202020204E-2</v>
      </c>
      <c r="U882" s="40">
        <v>198</v>
      </c>
    </row>
    <row r="883" spans="1:21">
      <c r="A883" s="40">
        <v>8</v>
      </c>
      <c r="B883" s="40">
        <v>5</v>
      </c>
      <c r="C883" s="40">
        <v>6</v>
      </c>
      <c r="D883" s="40">
        <f t="shared" si="118"/>
        <v>0</v>
      </c>
      <c r="E883" s="40">
        <f t="shared" si="119"/>
        <v>0</v>
      </c>
      <c r="F883" s="40">
        <f t="shared" si="120"/>
        <v>0</v>
      </c>
      <c r="G883" s="40">
        <f t="shared" si="121"/>
        <v>0</v>
      </c>
      <c r="H883" s="40">
        <f t="shared" si="122"/>
        <v>0</v>
      </c>
      <c r="I883" s="40">
        <f t="shared" si="123"/>
        <v>0</v>
      </c>
      <c r="J883" s="40">
        <f t="shared" si="124"/>
        <v>0</v>
      </c>
      <c r="K883" s="40">
        <f t="shared" si="125"/>
        <v>0</v>
      </c>
      <c r="L883" s="40">
        <f t="shared" si="126"/>
        <v>0</v>
      </c>
      <c r="M883" s="40">
        <v>1</v>
      </c>
      <c r="N883" s="40">
        <v>1</v>
      </c>
      <c r="O883" s="40">
        <v>0.85365853658536583</v>
      </c>
      <c r="P883" s="40">
        <v>0.58536585365853655</v>
      </c>
      <c r="Q883" s="40">
        <v>0.18292682926829268</v>
      </c>
      <c r="R883" s="40">
        <v>4.878048780487805E-2</v>
      </c>
      <c r="S883" s="40">
        <v>2.4390243902439025E-2</v>
      </c>
      <c r="T883" s="40">
        <v>1.2195121951219513E-2</v>
      </c>
      <c r="U883" s="40">
        <v>82</v>
      </c>
    </row>
    <row r="884" spans="1:21">
      <c r="A884" s="40">
        <v>8</v>
      </c>
      <c r="B884" s="40">
        <v>5</v>
      </c>
      <c r="C884" s="40">
        <v>7</v>
      </c>
      <c r="D884" s="40">
        <f t="shared" si="118"/>
        <v>0</v>
      </c>
      <c r="E884" s="40">
        <f t="shared" si="119"/>
        <v>0</v>
      </c>
      <c r="F884" s="40">
        <f t="shared" si="120"/>
        <v>0</v>
      </c>
      <c r="G884" s="40">
        <f t="shared" si="121"/>
        <v>0</v>
      </c>
      <c r="H884" s="40">
        <f t="shared" si="122"/>
        <v>0</v>
      </c>
      <c r="I884" s="40">
        <f t="shared" si="123"/>
        <v>0</v>
      </c>
      <c r="J884" s="40">
        <f t="shared" si="124"/>
        <v>0</v>
      </c>
      <c r="K884" s="40">
        <f t="shared" si="125"/>
        <v>0</v>
      </c>
      <c r="L884" s="40">
        <f t="shared" si="126"/>
        <v>0</v>
      </c>
      <c r="M884" s="40">
        <v>1</v>
      </c>
      <c r="N884" s="40">
        <v>1</v>
      </c>
      <c r="O884" s="40">
        <v>0.84313725490196079</v>
      </c>
      <c r="P884" s="40">
        <v>0.52941176470588236</v>
      </c>
      <c r="Q884" s="40">
        <v>0.29411764705882354</v>
      </c>
      <c r="R884" s="40">
        <v>9.8039215686274508E-2</v>
      </c>
      <c r="S884" s="40">
        <v>5.8823529411764705E-2</v>
      </c>
      <c r="T884" s="40">
        <v>3.9215686274509803E-2</v>
      </c>
      <c r="U884" s="40">
        <v>51</v>
      </c>
    </row>
    <row r="885" spans="1:21">
      <c r="A885" s="40">
        <v>8</v>
      </c>
      <c r="B885" s="40">
        <v>5</v>
      </c>
      <c r="C885" s="40">
        <v>8</v>
      </c>
      <c r="D885" s="40">
        <f t="shared" si="118"/>
        <v>0</v>
      </c>
      <c r="E885" s="40">
        <f t="shared" si="119"/>
        <v>0</v>
      </c>
      <c r="F885" s="40">
        <f t="shared" si="120"/>
        <v>0</v>
      </c>
      <c r="G885" s="40">
        <f t="shared" si="121"/>
        <v>0</v>
      </c>
      <c r="H885" s="40">
        <f t="shared" si="122"/>
        <v>0</v>
      </c>
      <c r="I885" s="40">
        <f t="shared" si="123"/>
        <v>0</v>
      </c>
      <c r="J885" s="40">
        <f t="shared" si="124"/>
        <v>0</v>
      </c>
      <c r="K885" s="40">
        <f t="shared" si="125"/>
        <v>0</v>
      </c>
      <c r="L885" s="40">
        <f t="shared" si="126"/>
        <v>0</v>
      </c>
      <c r="M885" s="40">
        <v>1</v>
      </c>
      <c r="N885" s="40">
        <v>0.92307692307692313</v>
      </c>
      <c r="O885" s="40">
        <v>0.61538461538461542</v>
      </c>
      <c r="P885" s="40">
        <v>0.46153846153846156</v>
      </c>
      <c r="Q885" s="40">
        <v>0.15384615384615385</v>
      </c>
      <c r="R885" s="40">
        <v>7.6923076923076927E-2</v>
      </c>
      <c r="S885" s="40">
        <v>0</v>
      </c>
      <c r="T885" s="40">
        <v>0</v>
      </c>
      <c r="U885" s="40">
        <v>13</v>
      </c>
    </row>
    <row r="886" spans="1:21">
      <c r="A886" s="40">
        <v>8</v>
      </c>
      <c r="B886" s="40">
        <v>5</v>
      </c>
      <c r="C886" s="40">
        <v>9</v>
      </c>
      <c r="D886" s="40">
        <f t="shared" si="118"/>
        <v>0</v>
      </c>
      <c r="E886" s="40">
        <f t="shared" si="119"/>
        <v>0</v>
      </c>
      <c r="F886" s="40">
        <f t="shared" si="120"/>
        <v>0</v>
      </c>
      <c r="G886" s="40">
        <f t="shared" si="121"/>
        <v>0</v>
      </c>
      <c r="H886" s="40">
        <f t="shared" si="122"/>
        <v>0</v>
      </c>
      <c r="I886" s="40">
        <f t="shared" si="123"/>
        <v>0</v>
      </c>
      <c r="J886" s="40">
        <f t="shared" si="124"/>
        <v>0</v>
      </c>
      <c r="K886" s="40">
        <f t="shared" si="125"/>
        <v>0</v>
      </c>
      <c r="L886" s="40">
        <f t="shared" si="126"/>
        <v>0</v>
      </c>
      <c r="M886" s="40">
        <v>1</v>
      </c>
      <c r="N886" s="40">
        <v>1</v>
      </c>
      <c r="O886" s="40">
        <v>1</v>
      </c>
      <c r="P886" s="40">
        <v>1</v>
      </c>
      <c r="Q886" s="40">
        <v>0</v>
      </c>
      <c r="R886" s="40">
        <v>0</v>
      </c>
      <c r="S886" s="40">
        <v>0</v>
      </c>
      <c r="T886" s="40">
        <v>0</v>
      </c>
      <c r="U886" s="40">
        <v>1</v>
      </c>
    </row>
    <row r="887" spans="1:21">
      <c r="A887" s="40">
        <v>8</v>
      </c>
      <c r="B887" s="40">
        <v>5</v>
      </c>
      <c r="C887" s="40">
        <v>10</v>
      </c>
      <c r="D887" s="40">
        <f t="shared" si="118"/>
        <v>0</v>
      </c>
      <c r="E887" s="40">
        <f t="shared" si="119"/>
        <v>0</v>
      </c>
      <c r="F887" s="40">
        <f t="shared" si="120"/>
        <v>0</v>
      </c>
      <c r="G887" s="40">
        <f t="shared" si="121"/>
        <v>0</v>
      </c>
      <c r="H887" s="40">
        <f t="shared" si="122"/>
        <v>0</v>
      </c>
      <c r="I887" s="40">
        <f t="shared" si="123"/>
        <v>0</v>
      </c>
      <c r="J887" s="40">
        <f t="shared" si="124"/>
        <v>0</v>
      </c>
      <c r="K887" s="40">
        <f t="shared" si="125"/>
        <v>0</v>
      </c>
      <c r="L887" s="40">
        <f t="shared" si="126"/>
        <v>0</v>
      </c>
      <c r="M887" s="40">
        <v>1</v>
      </c>
      <c r="N887" s="40">
        <v>1</v>
      </c>
      <c r="O887" s="40">
        <v>1</v>
      </c>
      <c r="P887" s="40">
        <v>1</v>
      </c>
      <c r="Q887" s="40">
        <v>0</v>
      </c>
      <c r="R887" s="40">
        <v>0</v>
      </c>
      <c r="S887" s="40">
        <v>0</v>
      </c>
      <c r="T887" s="40">
        <v>0</v>
      </c>
      <c r="U887" s="40">
        <v>1</v>
      </c>
    </row>
    <row r="888" spans="1:21">
      <c r="A888" s="40">
        <v>8</v>
      </c>
      <c r="B888" s="40">
        <v>5</v>
      </c>
      <c r="C888" s="40">
        <v>11</v>
      </c>
      <c r="D888" s="40">
        <f t="shared" si="118"/>
        <v>0</v>
      </c>
      <c r="E888" s="40">
        <f t="shared" si="119"/>
        <v>0</v>
      </c>
      <c r="F888" s="40">
        <f t="shared" si="120"/>
        <v>0</v>
      </c>
      <c r="G888" s="40">
        <f t="shared" si="121"/>
        <v>0</v>
      </c>
      <c r="H888" s="40">
        <f t="shared" si="122"/>
        <v>0</v>
      </c>
      <c r="I888" s="40">
        <f t="shared" si="123"/>
        <v>0</v>
      </c>
      <c r="J888" s="40">
        <f t="shared" si="124"/>
        <v>0</v>
      </c>
      <c r="K888" s="40">
        <f t="shared" si="125"/>
        <v>0</v>
      </c>
      <c r="L888" s="40">
        <f t="shared" si="126"/>
        <v>0</v>
      </c>
      <c r="M888" s="40">
        <v>1</v>
      </c>
      <c r="N888" s="40">
        <v>1</v>
      </c>
      <c r="O888" s="40">
        <v>1</v>
      </c>
      <c r="P888" s="40">
        <v>1</v>
      </c>
      <c r="Q888" s="40">
        <v>1</v>
      </c>
      <c r="R888" s="40">
        <v>0</v>
      </c>
      <c r="S888" s="40">
        <v>0</v>
      </c>
      <c r="T888" s="40">
        <v>0</v>
      </c>
      <c r="U888" s="40">
        <v>1</v>
      </c>
    </row>
    <row r="889" spans="1:21">
      <c r="A889" s="40">
        <v>8</v>
      </c>
      <c r="B889" s="40">
        <v>6</v>
      </c>
      <c r="C889" s="40">
        <v>2</v>
      </c>
      <c r="D889" s="40">
        <f t="shared" si="118"/>
        <v>0</v>
      </c>
      <c r="E889" s="40">
        <f t="shared" si="119"/>
        <v>0</v>
      </c>
      <c r="F889" s="40">
        <f t="shared" si="120"/>
        <v>0</v>
      </c>
      <c r="G889" s="40">
        <f t="shared" si="121"/>
        <v>0</v>
      </c>
      <c r="H889" s="40">
        <f t="shared" si="122"/>
        <v>0</v>
      </c>
      <c r="I889" s="40">
        <f t="shared" si="123"/>
        <v>0</v>
      </c>
      <c r="J889" s="40">
        <f t="shared" si="124"/>
        <v>0</v>
      </c>
      <c r="K889" s="40">
        <f t="shared" si="125"/>
        <v>0</v>
      </c>
      <c r="L889" s="40">
        <f t="shared" si="126"/>
        <v>0</v>
      </c>
      <c r="M889" s="40">
        <v>1</v>
      </c>
      <c r="N889" s="40">
        <v>1</v>
      </c>
      <c r="O889" s="40">
        <v>1</v>
      </c>
      <c r="P889" s="40">
        <v>0</v>
      </c>
      <c r="Q889" s="40">
        <v>0</v>
      </c>
      <c r="R889" s="40">
        <v>0</v>
      </c>
      <c r="S889" s="40">
        <v>0</v>
      </c>
      <c r="T889" s="40">
        <v>0</v>
      </c>
      <c r="U889" s="40">
        <v>1</v>
      </c>
    </row>
    <row r="890" spans="1:21">
      <c r="A890" s="40">
        <v>8</v>
      </c>
      <c r="B890" s="40">
        <v>6</v>
      </c>
      <c r="C890" s="40">
        <v>3</v>
      </c>
      <c r="D890" s="40">
        <f t="shared" si="118"/>
        <v>0</v>
      </c>
      <c r="E890" s="40">
        <f t="shared" si="119"/>
        <v>0</v>
      </c>
      <c r="F890" s="40">
        <f t="shared" si="120"/>
        <v>0</v>
      </c>
      <c r="G890" s="40">
        <f t="shared" si="121"/>
        <v>0</v>
      </c>
      <c r="H890" s="40">
        <f t="shared" si="122"/>
        <v>0</v>
      </c>
      <c r="I890" s="40">
        <f t="shared" si="123"/>
        <v>0</v>
      </c>
      <c r="J890" s="40">
        <f t="shared" si="124"/>
        <v>0</v>
      </c>
      <c r="K890" s="40">
        <f t="shared" si="125"/>
        <v>0</v>
      </c>
      <c r="L890" s="40">
        <f t="shared" si="126"/>
        <v>0</v>
      </c>
      <c r="M890" s="40">
        <v>1</v>
      </c>
      <c r="N890" s="40">
        <v>1</v>
      </c>
      <c r="O890" s="40">
        <v>0.9642857142857143</v>
      </c>
      <c r="P890" s="40">
        <v>0.4642857142857143</v>
      </c>
      <c r="Q890" s="40">
        <v>3.5714285714285712E-2</v>
      </c>
      <c r="R890" s="40">
        <v>0</v>
      </c>
      <c r="S890" s="40">
        <v>0</v>
      </c>
      <c r="T890" s="40">
        <v>0</v>
      </c>
      <c r="U890" s="40">
        <v>28</v>
      </c>
    </row>
    <row r="891" spans="1:21">
      <c r="A891" s="40">
        <v>8</v>
      </c>
      <c r="B891" s="40">
        <v>6</v>
      </c>
      <c r="C891" s="40">
        <v>4</v>
      </c>
      <c r="D891" s="40">
        <f t="shared" si="118"/>
        <v>0</v>
      </c>
      <c r="E891" s="40">
        <f t="shared" si="119"/>
        <v>0</v>
      </c>
      <c r="F891" s="40">
        <f t="shared" si="120"/>
        <v>0</v>
      </c>
      <c r="G891" s="40">
        <f t="shared" si="121"/>
        <v>0</v>
      </c>
      <c r="H891" s="40">
        <f t="shared" si="122"/>
        <v>0</v>
      </c>
      <c r="I891" s="40">
        <f t="shared" si="123"/>
        <v>0</v>
      </c>
      <c r="J891" s="40">
        <f t="shared" si="124"/>
        <v>0</v>
      </c>
      <c r="K891" s="40">
        <f t="shared" si="125"/>
        <v>0</v>
      </c>
      <c r="L891" s="40">
        <f t="shared" si="126"/>
        <v>0</v>
      </c>
      <c r="M891" s="40">
        <v>1</v>
      </c>
      <c r="N891" s="40">
        <v>1</v>
      </c>
      <c r="O891" s="40">
        <v>0.96527777777777779</v>
      </c>
      <c r="P891" s="40">
        <v>0.51388888888888884</v>
      </c>
      <c r="Q891" s="40">
        <v>0.14583333333333334</v>
      </c>
      <c r="R891" s="40">
        <v>6.25E-2</v>
      </c>
      <c r="S891" s="40">
        <v>1.3888888888888888E-2</v>
      </c>
      <c r="T891" s="40">
        <v>6.9444444444444441E-3</v>
      </c>
      <c r="U891" s="40">
        <v>144</v>
      </c>
    </row>
    <row r="892" spans="1:21">
      <c r="A892" s="40">
        <v>8</v>
      </c>
      <c r="B892" s="40">
        <v>6</v>
      </c>
      <c r="C892" s="40">
        <v>5</v>
      </c>
      <c r="D892" s="40">
        <f t="shared" si="118"/>
        <v>0</v>
      </c>
      <c r="E892" s="40">
        <f t="shared" si="119"/>
        <v>0</v>
      </c>
      <c r="F892" s="40">
        <f t="shared" si="120"/>
        <v>0</v>
      </c>
      <c r="G892" s="40">
        <f t="shared" si="121"/>
        <v>0</v>
      </c>
      <c r="H892" s="40">
        <f t="shared" si="122"/>
        <v>0</v>
      </c>
      <c r="I892" s="40">
        <f t="shared" si="123"/>
        <v>0</v>
      </c>
      <c r="J892" s="40">
        <f t="shared" si="124"/>
        <v>0</v>
      </c>
      <c r="K892" s="40">
        <f t="shared" si="125"/>
        <v>0</v>
      </c>
      <c r="L892" s="40">
        <f t="shared" si="126"/>
        <v>0</v>
      </c>
      <c r="M892" s="40">
        <v>1</v>
      </c>
      <c r="N892" s="40">
        <v>1</v>
      </c>
      <c r="O892" s="40">
        <v>0.9747474747474747</v>
      </c>
      <c r="P892" s="40">
        <v>0.6262626262626263</v>
      </c>
      <c r="Q892" s="40">
        <v>0.24242424242424243</v>
      </c>
      <c r="R892" s="40">
        <v>6.5656565656565663E-2</v>
      </c>
      <c r="S892" s="40">
        <v>3.5353535353535352E-2</v>
      </c>
      <c r="T892" s="40">
        <v>1.0101010101010102E-2</v>
      </c>
      <c r="U892" s="40">
        <v>198</v>
      </c>
    </row>
    <row r="893" spans="1:21">
      <c r="A893" s="40">
        <v>8</v>
      </c>
      <c r="B893" s="40">
        <v>6</v>
      </c>
      <c r="C893" s="40">
        <v>6</v>
      </c>
      <c r="D893" s="40">
        <f t="shared" si="118"/>
        <v>0</v>
      </c>
      <c r="E893" s="40">
        <f t="shared" si="119"/>
        <v>0</v>
      </c>
      <c r="F893" s="40">
        <f t="shared" si="120"/>
        <v>0</v>
      </c>
      <c r="G893" s="40">
        <f t="shared" si="121"/>
        <v>0</v>
      </c>
      <c r="H893" s="40">
        <f t="shared" si="122"/>
        <v>0</v>
      </c>
      <c r="I893" s="40">
        <f t="shared" si="123"/>
        <v>0</v>
      </c>
      <c r="J893" s="40">
        <f t="shared" si="124"/>
        <v>0</v>
      </c>
      <c r="K893" s="40">
        <f t="shared" si="125"/>
        <v>0</v>
      </c>
      <c r="L893" s="40">
        <f t="shared" si="126"/>
        <v>0</v>
      </c>
      <c r="M893" s="40">
        <v>1</v>
      </c>
      <c r="N893" s="40">
        <v>1</v>
      </c>
      <c r="O893" s="40">
        <v>0.94029850746268662</v>
      </c>
      <c r="P893" s="40">
        <v>0.70149253731343286</v>
      </c>
      <c r="Q893" s="40">
        <v>0.32089552238805968</v>
      </c>
      <c r="R893" s="40">
        <v>0.11940298507462686</v>
      </c>
      <c r="S893" s="40">
        <v>3.7313432835820892E-2</v>
      </c>
      <c r="T893" s="40">
        <v>2.9850746268656716E-2</v>
      </c>
      <c r="U893" s="40">
        <v>134</v>
      </c>
    </row>
    <row r="894" spans="1:21">
      <c r="A894" s="40">
        <v>8</v>
      </c>
      <c r="B894" s="40">
        <v>6</v>
      </c>
      <c r="C894" s="40">
        <v>7</v>
      </c>
      <c r="D894" s="40">
        <f t="shared" si="118"/>
        <v>0</v>
      </c>
      <c r="E894" s="40">
        <f t="shared" si="119"/>
        <v>0</v>
      </c>
      <c r="F894" s="40">
        <f t="shared" si="120"/>
        <v>0</v>
      </c>
      <c r="G894" s="40">
        <f t="shared" si="121"/>
        <v>0</v>
      </c>
      <c r="H894" s="40">
        <f t="shared" si="122"/>
        <v>0</v>
      </c>
      <c r="I894" s="40">
        <f t="shared" si="123"/>
        <v>0</v>
      </c>
      <c r="J894" s="40">
        <f t="shared" si="124"/>
        <v>0</v>
      </c>
      <c r="K894" s="40">
        <f t="shared" si="125"/>
        <v>0</v>
      </c>
      <c r="L894" s="40">
        <f t="shared" si="126"/>
        <v>0</v>
      </c>
      <c r="M894" s="40">
        <v>1</v>
      </c>
      <c r="N894" s="40">
        <v>1</v>
      </c>
      <c r="O894" s="40">
        <v>0.94117647058823528</v>
      </c>
      <c r="P894" s="40">
        <v>0.70588235294117652</v>
      </c>
      <c r="Q894" s="40">
        <v>0.4</v>
      </c>
      <c r="R894" s="40">
        <v>0.23529411764705882</v>
      </c>
      <c r="S894" s="40">
        <v>0.14117647058823529</v>
      </c>
      <c r="T894" s="40">
        <v>9.4117647058823528E-2</v>
      </c>
      <c r="U894" s="40">
        <v>85</v>
      </c>
    </row>
    <row r="895" spans="1:21">
      <c r="A895" s="40">
        <v>8</v>
      </c>
      <c r="B895" s="40">
        <v>6</v>
      </c>
      <c r="C895" s="40">
        <v>8</v>
      </c>
      <c r="D895" s="40">
        <f t="shared" si="118"/>
        <v>0</v>
      </c>
      <c r="E895" s="40">
        <f t="shared" si="119"/>
        <v>0</v>
      </c>
      <c r="F895" s="40">
        <f t="shared" si="120"/>
        <v>0</v>
      </c>
      <c r="G895" s="40">
        <f t="shared" si="121"/>
        <v>0</v>
      </c>
      <c r="H895" s="40">
        <f t="shared" si="122"/>
        <v>0</v>
      </c>
      <c r="I895" s="40">
        <f t="shared" si="123"/>
        <v>0</v>
      </c>
      <c r="J895" s="40">
        <f t="shared" si="124"/>
        <v>0</v>
      </c>
      <c r="K895" s="40">
        <f t="shared" si="125"/>
        <v>0</v>
      </c>
      <c r="L895" s="40">
        <f t="shared" si="126"/>
        <v>0</v>
      </c>
      <c r="M895" s="40">
        <v>1</v>
      </c>
      <c r="N895" s="40">
        <v>1</v>
      </c>
      <c r="O895" s="40">
        <v>0.94285714285714284</v>
      </c>
      <c r="P895" s="40">
        <v>0.74285714285714288</v>
      </c>
      <c r="Q895" s="40">
        <v>0.48571428571428571</v>
      </c>
      <c r="R895" s="40">
        <v>0.25714285714285712</v>
      </c>
      <c r="S895" s="40">
        <v>5.7142857142857141E-2</v>
      </c>
      <c r="T895" s="40">
        <v>5.7142857142857141E-2</v>
      </c>
      <c r="U895" s="40">
        <v>35</v>
      </c>
    </row>
    <row r="896" spans="1:21">
      <c r="A896" s="40">
        <v>8</v>
      </c>
      <c r="B896" s="40">
        <v>6</v>
      </c>
      <c r="C896" s="40">
        <v>9</v>
      </c>
      <c r="D896" s="40">
        <f t="shared" si="118"/>
        <v>0</v>
      </c>
      <c r="E896" s="40">
        <f t="shared" si="119"/>
        <v>0</v>
      </c>
      <c r="F896" s="40">
        <f t="shared" si="120"/>
        <v>0</v>
      </c>
      <c r="G896" s="40">
        <f t="shared" si="121"/>
        <v>0</v>
      </c>
      <c r="H896" s="40">
        <f t="shared" si="122"/>
        <v>0</v>
      </c>
      <c r="I896" s="40">
        <f t="shared" si="123"/>
        <v>0</v>
      </c>
      <c r="J896" s="40">
        <f t="shared" si="124"/>
        <v>0</v>
      </c>
      <c r="K896" s="40">
        <f t="shared" si="125"/>
        <v>0</v>
      </c>
      <c r="L896" s="40">
        <f t="shared" si="126"/>
        <v>0</v>
      </c>
      <c r="M896" s="40">
        <v>1</v>
      </c>
      <c r="N896" s="40">
        <v>1</v>
      </c>
      <c r="O896" s="40">
        <v>1</v>
      </c>
      <c r="P896" s="40">
        <v>0.63636363636363635</v>
      </c>
      <c r="Q896" s="40">
        <v>0.45454545454545453</v>
      </c>
      <c r="R896" s="40">
        <v>0.27272727272727271</v>
      </c>
      <c r="S896" s="40">
        <v>0.18181818181818182</v>
      </c>
      <c r="T896" s="40">
        <v>0.18181818181818182</v>
      </c>
      <c r="U896" s="40">
        <v>11</v>
      </c>
    </row>
    <row r="897" spans="1:21">
      <c r="A897" s="40">
        <v>8</v>
      </c>
      <c r="B897" s="40">
        <v>6</v>
      </c>
      <c r="C897" s="40">
        <v>10</v>
      </c>
      <c r="D897" s="40">
        <f t="shared" si="118"/>
        <v>0</v>
      </c>
      <c r="E897" s="40">
        <f t="shared" si="119"/>
        <v>0</v>
      </c>
      <c r="F897" s="40">
        <f t="shared" si="120"/>
        <v>0</v>
      </c>
      <c r="G897" s="40">
        <f t="shared" si="121"/>
        <v>0</v>
      </c>
      <c r="H897" s="40">
        <f t="shared" si="122"/>
        <v>0</v>
      </c>
      <c r="I897" s="40">
        <f t="shared" si="123"/>
        <v>0</v>
      </c>
      <c r="J897" s="40">
        <f t="shared" si="124"/>
        <v>0</v>
      </c>
      <c r="K897" s="40">
        <f t="shared" si="125"/>
        <v>0</v>
      </c>
      <c r="L897" s="40">
        <f t="shared" si="126"/>
        <v>0</v>
      </c>
      <c r="M897" s="40">
        <v>1</v>
      </c>
      <c r="N897" s="40">
        <v>1</v>
      </c>
      <c r="O897" s="40">
        <v>1</v>
      </c>
      <c r="P897" s="40">
        <v>0.66666666666666663</v>
      </c>
      <c r="Q897" s="40">
        <v>0.66666666666666663</v>
      </c>
      <c r="R897" s="40">
        <v>0.66666666666666663</v>
      </c>
      <c r="S897" s="40">
        <v>0.33333333333333331</v>
      </c>
      <c r="T897" s="40">
        <v>0.33333333333333331</v>
      </c>
      <c r="U897" s="40">
        <v>3</v>
      </c>
    </row>
    <row r="898" spans="1:21">
      <c r="A898" s="40">
        <v>8</v>
      </c>
      <c r="B898" s="40">
        <v>6</v>
      </c>
      <c r="C898" s="40">
        <v>12</v>
      </c>
      <c r="D898" s="40">
        <f t="shared" si="118"/>
        <v>0</v>
      </c>
      <c r="E898" s="40">
        <f t="shared" si="119"/>
        <v>0</v>
      </c>
      <c r="F898" s="40">
        <f t="shared" si="120"/>
        <v>0</v>
      </c>
      <c r="G898" s="40">
        <f t="shared" si="121"/>
        <v>0</v>
      </c>
      <c r="H898" s="40">
        <f t="shared" si="122"/>
        <v>0</v>
      </c>
      <c r="I898" s="40">
        <f t="shared" si="123"/>
        <v>0</v>
      </c>
      <c r="J898" s="40">
        <f t="shared" si="124"/>
        <v>0</v>
      </c>
      <c r="K898" s="40">
        <f t="shared" si="125"/>
        <v>0</v>
      </c>
      <c r="L898" s="40">
        <f t="shared" si="126"/>
        <v>0</v>
      </c>
      <c r="M898" s="40">
        <v>1</v>
      </c>
      <c r="N898" s="40">
        <v>1</v>
      </c>
      <c r="O898" s="40">
        <v>1</v>
      </c>
      <c r="P898" s="40">
        <v>1</v>
      </c>
      <c r="Q898" s="40">
        <v>1</v>
      </c>
      <c r="R898" s="40">
        <v>0.5</v>
      </c>
      <c r="S898" s="40">
        <v>0.5</v>
      </c>
      <c r="T898" s="40">
        <v>0.5</v>
      </c>
      <c r="U898" s="40">
        <v>2</v>
      </c>
    </row>
    <row r="899" spans="1:21">
      <c r="A899" s="40">
        <v>8</v>
      </c>
      <c r="B899" s="40">
        <v>7</v>
      </c>
      <c r="C899" s="40">
        <v>3</v>
      </c>
      <c r="D899" s="40">
        <f t="shared" ref="D899:D962" si="127">IF(AND($A899=$X$2,$B899=$X$33,$C899=$X$18),M899,0)</f>
        <v>0</v>
      </c>
      <c r="E899" s="40">
        <f t="shared" ref="E899:E962" si="128">IF(AND($A899=$X$2,$B899=$X$33,$C899=$X$18),N899,0)</f>
        <v>0</v>
      </c>
      <c r="F899" s="40">
        <f t="shared" ref="F899:F962" si="129">IF(AND($A899=$X$2,$B899=$X$33,$C899=$X$18),O899,0)</f>
        <v>0</v>
      </c>
      <c r="G899" s="40">
        <f t="shared" ref="G899:G962" si="130">IF(AND($A899=$X$2,$B899=$X$33,$C899=$X$18),P899,0)</f>
        <v>0</v>
      </c>
      <c r="H899" s="40">
        <f t="shared" ref="H899:H962" si="131">IF(AND($A899=$X$2,$B899=$X$33,$C899=$X$18),Q899,0)</f>
        <v>0</v>
      </c>
      <c r="I899" s="40">
        <f t="shared" ref="I899:I962" si="132">IF(AND($A899=$X$2,$B899=$X$33,$C899=$X$18),R899,0)</f>
        <v>0</v>
      </c>
      <c r="J899" s="40">
        <f t="shared" ref="J899:J962" si="133">IF(AND($A899=$X$2,$B899=$X$33,$C899=$X$18),S899,0)</f>
        <v>0</v>
      </c>
      <c r="K899" s="40">
        <f t="shared" ref="K899:K962" si="134">IF(AND($A899=$X$2,$B899=$X$33,$C899=$X$18),T899,0)</f>
        <v>0</v>
      </c>
      <c r="L899" s="40">
        <f t="shared" ref="L899:L962" si="135">IF(AND($A899=$X$2,$B899=$X$33,$C899=$X$18),U899,0)</f>
        <v>0</v>
      </c>
      <c r="M899" s="40">
        <v>1</v>
      </c>
      <c r="N899" s="40">
        <v>1</v>
      </c>
      <c r="O899" s="40">
        <v>1</v>
      </c>
      <c r="P899" s="40">
        <v>0.77777777777777779</v>
      </c>
      <c r="Q899" s="40">
        <v>0.22222222222222221</v>
      </c>
      <c r="R899" s="40">
        <v>0</v>
      </c>
      <c r="S899" s="40">
        <v>0</v>
      </c>
      <c r="T899" s="40">
        <v>0</v>
      </c>
      <c r="U899" s="40">
        <v>9</v>
      </c>
    </row>
    <row r="900" spans="1:21">
      <c r="A900" s="40">
        <v>8</v>
      </c>
      <c r="B900" s="40">
        <v>7</v>
      </c>
      <c r="C900" s="40">
        <v>4</v>
      </c>
      <c r="D900" s="40">
        <f t="shared" si="127"/>
        <v>0</v>
      </c>
      <c r="E900" s="40">
        <f t="shared" si="128"/>
        <v>0</v>
      </c>
      <c r="F900" s="40">
        <f t="shared" si="129"/>
        <v>0</v>
      </c>
      <c r="G900" s="40">
        <f t="shared" si="130"/>
        <v>0</v>
      </c>
      <c r="H900" s="40">
        <f t="shared" si="131"/>
        <v>0</v>
      </c>
      <c r="I900" s="40">
        <f t="shared" si="132"/>
        <v>0</v>
      </c>
      <c r="J900" s="40">
        <f t="shared" si="133"/>
        <v>0</v>
      </c>
      <c r="K900" s="40">
        <f t="shared" si="134"/>
        <v>0</v>
      </c>
      <c r="L900" s="40">
        <f t="shared" si="135"/>
        <v>0</v>
      </c>
      <c r="M900" s="40">
        <v>1</v>
      </c>
      <c r="N900" s="40">
        <v>1</v>
      </c>
      <c r="O900" s="40">
        <v>0.98701298701298701</v>
      </c>
      <c r="P900" s="40">
        <v>0.83116883116883122</v>
      </c>
      <c r="Q900" s="40">
        <v>0.35064935064935066</v>
      </c>
      <c r="R900" s="40">
        <v>0.11688311688311688</v>
      </c>
      <c r="S900" s="40">
        <v>2.5974025974025976E-2</v>
      </c>
      <c r="T900" s="40">
        <v>2.5974025974025976E-2</v>
      </c>
      <c r="U900" s="40">
        <v>77</v>
      </c>
    </row>
    <row r="901" spans="1:21">
      <c r="A901" s="40">
        <v>8</v>
      </c>
      <c r="B901" s="40">
        <v>7</v>
      </c>
      <c r="C901" s="40">
        <v>5</v>
      </c>
      <c r="D901" s="40">
        <f t="shared" si="127"/>
        <v>0</v>
      </c>
      <c r="E901" s="40">
        <f t="shared" si="128"/>
        <v>0</v>
      </c>
      <c r="F901" s="40">
        <f t="shared" si="129"/>
        <v>0</v>
      </c>
      <c r="G901" s="40">
        <f t="shared" si="130"/>
        <v>0</v>
      </c>
      <c r="H901" s="40">
        <f t="shared" si="131"/>
        <v>0</v>
      </c>
      <c r="I901" s="40">
        <f t="shared" si="132"/>
        <v>0</v>
      </c>
      <c r="J901" s="40">
        <f t="shared" si="133"/>
        <v>0</v>
      </c>
      <c r="K901" s="40">
        <f t="shared" si="134"/>
        <v>0</v>
      </c>
      <c r="L901" s="40">
        <f t="shared" si="135"/>
        <v>0</v>
      </c>
      <c r="M901" s="40">
        <v>1</v>
      </c>
      <c r="N901" s="40">
        <v>1</v>
      </c>
      <c r="O901" s="40">
        <v>0.99371069182389937</v>
      </c>
      <c r="P901" s="40">
        <v>0.87421383647798745</v>
      </c>
      <c r="Q901" s="40">
        <v>0.38364779874213839</v>
      </c>
      <c r="R901" s="40">
        <v>0.14465408805031446</v>
      </c>
      <c r="S901" s="40">
        <v>7.5471698113207544E-2</v>
      </c>
      <c r="T901" s="40">
        <v>3.1446540880503145E-2</v>
      </c>
      <c r="U901" s="40">
        <v>159</v>
      </c>
    </row>
    <row r="902" spans="1:21">
      <c r="A902" s="40">
        <v>8</v>
      </c>
      <c r="B902" s="40">
        <v>7</v>
      </c>
      <c r="C902" s="40">
        <v>6</v>
      </c>
      <c r="D902" s="40">
        <f t="shared" si="127"/>
        <v>0</v>
      </c>
      <c r="E902" s="40">
        <f t="shared" si="128"/>
        <v>0</v>
      </c>
      <c r="F902" s="40">
        <f t="shared" si="129"/>
        <v>0</v>
      </c>
      <c r="G902" s="40">
        <f t="shared" si="130"/>
        <v>0</v>
      </c>
      <c r="H902" s="40">
        <f t="shared" si="131"/>
        <v>0</v>
      </c>
      <c r="I902" s="40">
        <f t="shared" si="132"/>
        <v>0</v>
      </c>
      <c r="J902" s="40">
        <f t="shared" si="133"/>
        <v>0</v>
      </c>
      <c r="K902" s="40">
        <f t="shared" si="134"/>
        <v>0</v>
      </c>
      <c r="L902" s="40">
        <f t="shared" si="135"/>
        <v>0</v>
      </c>
      <c r="M902" s="40">
        <v>1</v>
      </c>
      <c r="N902" s="40">
        <v>1</v>
      </c>
      <c r="O902" s="40">
        <v>1</v>
      </c>
      <c r="P902" s="40">
        <v>0.87407407407407411</v>
      </c>
      <c r="Q902" s="40">
        <v>0.51851851851851849</v>
      </c>
      <c r="R902" s="40">
        <v>0.17777777777777778</v>
      </c>
      <c r="S902" s="40">
        <v>7.407407407407407E-2</v>
      </c>
      <c r="T902" s="40">
        <v>4.4444444444444446E-2</v>
      </c>
      <c r="U902" s="40">
        <v>135</v>
      </c>
    </row>
    <row r="903" spans="1:21">
      <c r="A903" s="40">
        <v>8</v>
      </c>
      <c r="B903" s="40">
        <v>7</v>
      </c>
      <c r="C903" s="40">
        <v>7</v>
      </c>
      <c r="D903" s="40">
        <f t="shared" si="127"/>
        <v>0</v>
      </c>
      <c r="E903" s="40">
        <f t="shared" si="128"/>
        <v>0</v>
      </c>
      <c r="F903" s="40">
        <f t="shared" si="129"/>
        <v>0</v>
      </c>
      <c r="G903" s="40">
        <f t="shared" si="130"/>
        <v>0</v>
      </c>
      <c r="H903" s="40">
        <f t="shared" si="131"/>
        <v>0</v>
      </c>
      <c r="I903" s="40">
        <f t="shared" si="132"/>
        <v>0</v>
      </c>
      <c r="J903" s="40">
        <f t="shared" si="133"/>
        <v>0</v>
      </c>
      <c r="K903" s="40">
        <f t="shared" si="134"/>
        <v>0</v>
      </c>
      <c r="L903" s="40">
        <f t="shared" si="135"/>
        <v>0</v>
      </c>
      <c r="M903" s="40">
        <v>1</v>
      </c>
      <c r="N903" s="40">
        <v>1</v>
      </c>
      <c r="O903" s="40">
        <v>0.9652173913043478</v>
      </c>
      <c r="P903" s="40">
        <v>0.78260869565217395</v>
      </c>
      <c r="Q903" s="40">
        <v>0.55652173913043479</v>
      </c>
      <c r="R903" s="40">
        <v>0.2</v>
      </c>
      <c r="S903" s="40">
        <v>0.16521739130434782</v>
      </c>
      <c r="T903" s="40">
        <v>9.5652173913043481E-2</v>
      </c>
      <c r="U903" s="40">
        <v>115</v>
      </c>
    </row>
    <row r="904" spans="1:21">
      <c r="A904" s="40">
        <v>8</v>
      </c>
      <c r="B904" s="40">
        <v>7</v>
      </c>
      <c r="C904" s="40">
        <v>8</v>
      </c>
      <c r="D904" s="40">
        <f t="shared" si="127"/>
        <v>0</v>
      </c>
      <c r="E904" s="40">
        <f t="shared" si="128"/>
        <v>0</v>
      </c>
      <c r="F904" s="40">
        <f t="shared" si="129"/>
        <v>0</v>
      </c>
      <c r="G904" s="40">
        <f t="shared" si="130"/>
        <v>0</v>
      </c>
      <c r="H904" s="40">
        <f t="shared" si="131"/>
        <v>0</v>
      </c>
      <c r="I904" s="40">
        <f t="shared" si="132"/>
        <v>0</v>
      </c>
      <c r="J904" s="40">
        <f t="shared" si="133"/>
        <v>0</v>
      </c>
      <c r="K904" s="40">
        <f t="shared" si="134"/>
        <v>0</v>
      </c>
      <c r="L904" s="40">
        <f t="shared" si="135"/>
        <v>0</v>
      </c>
      <c r="M904" s="40">
        <v>1</v>
      </c>
      <c r="N904" s="40">
        <v>1</v>
      </c>
      <c r="O904" s="40">
        <v>0.97499999999999998</v>
      </c>
      <c r="P904" s="40">
        <v>0.8</v>
      </c>
      <c r="Q904" s="40">
        <v>0.625</v>
      </c>
      <c r="R904" s="40">
        <v>0.375</v>
      </c>
      <c r="S904" s="40">
        <v>0.2</v>
      </c>
      <c r="T904" s="40">
        <v>7.4999999999999997E-2</v>
      </c>
      <c r="U904" s="40">
        <v>40</v>
      </c>
    </row>
    <row r="905" spans="1:21">
      <c r="A905" s="40">
        <v>8</v>
      </c>
      <c r="B905" s="40">
        <v>7</v>
      </c>
      <c r="C905" s="40">
        <v>9</v>
      </c>
      <c r="D905" s="40">
        <f t="shared" si="127"/>
        <v>0</v>
      </c>
      <c r="E905" s="40">
        <f t="shared" si="128"/>
        <v>0</v>
      </c>
      <c r="F905" s="40">
        <f t="shared" si="129"/>
        <v>0</v>
      </c>
      <c r="G905" s="40">
        <f t="shared" si="130"/>
        <v>0</v>
      </c>
      <c r="H905" s="40">
        <f t="shared" si="131"/>
        <v>0</v>
      </c>
      <c r="I905" s="40">
        <f t="shared" si="132"/>
        <v>0</v>
      </c>
      <c r="J905" s="40">
        <f t="shared" si="133"/>
        <v>0</v>
      </c>
      <c r="K905" s="40">
        <f t="shared" si="134"/>
        <v>0</v>
      </c>
      <c r="L905" s="40">
        <f t="shared" si="135"/>
        <v>0</v>
      </c>
      <c r="M905" s="40">
        <v>1</v>
      </c>
      <c r="N905" s="40">
        <v>1</v>
      </c>
      <c r="O905" s="40">
        <v>0.90909090909090906</v>
      </c>
      <c r="P905" s="40">
        <v>0.81818181818181823</v>
      </c>
      <c r="Q905" s="40">
        <v>0.72727272727272729</v>
      </c>
      <c r="R905" s="40">
        <v>0.36363636363636365</v>
      </c>
      <c r="S905" s="40">
        <v>0.18181818181818182</v>
      </c>
      <c r="T905" s="40">
        <v>0.18181818181818182</v>
      </c>
      <c r="U905" s="40">
        <v>11</v>
      </c>
    </row>
    <row r="906" spans="1:21">
      <c r="A906" s="40">
        <v>8</v>
      </c>
      <c r="B906" s="40">
        <v>7</v>
      </c>
      <c r="C906" s="40">
        <v>10</v>
      </c>
      <c r="D906" s="40">
        <f t="shared" si="127"/>
        <v>0</v>
      </c>
      <c r="E906" s="40">
        <f t="shared" si="128"/>
        <v>0</v>
      </c>
      <c r="F906" s="40">
        <f t="shared" si="129"/>
        <v>0</v>
      </c>
      <c r="G906" s="40">
        <f t="shared" si="130"/>
        <v>0</v>
      </c>
      <c r="H906" s="40">
        <f t="shared" si="131"/>
        <v>0</v>
      </c>
      <c r="I906" s="40">
        <f t="shared" si="132"/>
        <v>0</v>
      </c>
      <c r="J906" s="40">
        <f t="shared" si="133"/>
        <v>0</v>
      </c>
      <c r="K906" s="40">
        <f t="shared" si="134"/>
        <v>0</v>
      </c>
      <c r="L906" s="40">
        <f t="shared" si="135"/>
        <v>0</v>
      </c>
      <c r="M906" s="40">
        <v>1</v>
      </c>
      <c r="N906" s="40">
        <v>1</v>
      </c>
      <c r="O906" s="40">
        <v>1</v>
      </c>
      <c r="P906" s="40">
        <v>1</v>
      </c>
      <c r="Q906" s="40">
        <v>0.5</v>
      </c>
      <c r="R906" s="40">
        <v>0.5</v>
      </c>
      <c r="S906" s="40">
        <v>0</v>
      </c>
      <c r="T906" s="40">
        <v>0</v>
      </c>
      <c r="U906" s="40">
        <v>2</v>
      </c>
    </row>
    <row r="907" spans="1:21">
      <c r="A907" s="40">
        <v>8</v>
      </c>
      <c r="B907" s="40">
        <v>7</v>
      </c>
      <c r="C907" s="40">
        <v>11</v>
      </c>
      <c r="D907" s="40">
        <f t="shared" si="127"/>
        <v>0</v>
      </c>
      <c r="E907" s="40">
        <f t="shared" si="128"/>
        <v>0</v>
      </c>
      <c r="F907" s="40">
        <f t="shared" si="129"/>
        <v>0</v>
      </c>
      <c r="G907" s="40">
        <f t="shared" si="130"/>
        <v>0</v>
      </c>
      <c r="H907" s="40">
        <f t="shared" si="131"/>
        <v>0</v>
      </c>
      <c r="I907" s="40">
        <f t="shared" si="132"/>
        <v>0</v>
      </c>
      <c r="J907" s="40">
        <f t="shared" si="133"/>
        <v>0</v>
      </c>
      <c r="K907" s="40">
        <f t="shared" si="134"/>
        <v>0</v>
      </c>
      <c r="L907" s="40">
        <f t="shared" si="135"/>
        <v>0</v>
      </c>
      <c r="M907" s="40">
        <v>1</v>
      </c>
      <c r="N907" s="40">
        <v>1</v>
      </c>
      <c r="O907" s="40">
        <v>1</v>
      </c>
      <c r="P907" s="40">
        <v>1</v>
      </c>
      <c r="Q907" s="40">
        <v>0.5</v>
      </c>
      <c r="R907" s="40">
        <v>0.5</v>
      </c>
      <c r="S907" s="40">
        <v>0.25</v>
      </c>
      <c r="T907" s="40">
        <v>0.25</v>
      </c>
      <c r="U907" s="40">
        <v>4</v>
      </c>
    </row>
    <row r="908" spans="1:21">
      <c r="A908" s="40">
        <v>8</v>
      </c>
      <c r="B908" s="40">
        <v>8</v>
      </c>
      <c r="C908" s="40">
        <v>3</v>
      </c>
      <c r="D908" s="40">
        <f t="shared" si="127"/>
        <v>0</v>
      </c>
      <c r="E908" s="40">
        <f t="shared" si="128"/>
        <v>0</v>
      </c>
      <c r="F908" s="40">
        <f t="shared" si="129"/>
        <v>0</v>
      </c>
      <c r="G908" s="40">
        <f t="shared" si="130"/>
        <v>0</v>
      </c>
      <c r="H908" s="40">
        <f t="shared" si="131"/>
        <v>0</v>
      </c>
      <c r="I908" s="40">
        <f t="shared" si="132"/>
        <v>0</v>
      </c>
      <c r="J908" s="40">
        <f t="shared" si="133"/>
        <v>0</v>
      </c>
      <c r="K908" s="40">
        <f t="shared" si="134"/>
        <v>0</v>
      </c>
      <c r="L908" s="40">
        <f t="shared" si="135"/>
        <v>0</v>
      </c>
      <c r="M908" s="40">
        <v>1</v>
      </c>
      <c r="N908" s="40">
        <v>1</v>
      </c>
      <c r="O908" s="40">
        <v>1</v>
      </c>
      <c r="P908" s="40">
        <v>0.8</v>
      </c>
      <c r="Q908" s="40">
        <v>0.4</v>
      </c>
      <c r="R908" s="40">
        <v>0.4</v>
      </c>
      <c r="S908" s="40">
        <v>0</v>
      </c>
      <c r="T908" s="40">
        <v>0</v>
      </c>
      <c r="U908" s="40">
        <v>5</v>
      </c>
    </row>
    <row r="909" spans="1:21">
      <c r="A909" s="40">
        <v>8</v>
      </c>
      <c r="B909" s="40">
        <v>8</v>
      </c>
      <c r="C909" s="40">
        <v>4</v>
      </c>
      <c r="D909" s="40">
        <f t="shared" si="127"/>
        <v>0</v>
      </c>
      <c r="E909" s="40">
        <f t="shared" si="128"/>
        <v>0</v>
      </c>
      <c r="F909" s="40">
        <f t="shared" si="129"/>
        <v>0</v>
      </c>
      <c r="G909" s="40">
        <f t="shared" si="130"/>
        <v>0</v>
      </c>
      <c r="H909" s="40">
        <f t="shared" si="131"/>
        <v>0</v>
      </c>
      <c r="I909" s="40">
        <f t="shared" si="132"/>
        <v>0</v>
      </c>
      <c r="J909" s="40">
        <f t="shared" si="133"/>
        <v>0</v>
      </c>
      <c r="K909" s="40">
        <f t="shared" si="134"/>
        <v>0</v>
      </c>
      <c r="L909" s="40">
        <f t="shared" si="135"/>
        <v>0</v>
      </c>
      <c r="M909" s="40">
        <v>1</v>
      </c>
      <c r="N909" s="40">
        <v>1</v>
      </c>
      <c r="O909" s="40">
        <v>1</v>
      </c>
      <c r="P909" s="40">
        <v>0.97435897435897434</v>
      </c>
      <c r="Q909" s="40">
        <v>0.61538461538461542</v>
      </c>
      <c r="R909" s="40">
        <v>0.15384615384615385</v>
      </c>
      <c r="S909" s="40">
        <v>5.128205128205128E-2</v>
      </c>
      <c r="T909" s="40">
        <v>5.128205128205128E-2</v>
      </c>
      <c r="U909" s="40">
        <v>39</v>
      </c>
    </row>
    <row r="910" spans="1:21">
      <c r="A910" s="40">
        <v>8</v>
      </c>
      <c r="B910" s="40">
        <v>8</v>
      </c>
      <c r="C910" s="40">
        <v>5</v>
      </c>
      <c r="D910" s="40">
        <f t="shared" si="127"/>
        <v>0</v>
      </c>
      <c r="E910" s="40">
        <f t="shared" si="128"/>
        <v>0</v>
      </c>
      <c r="F910" s="40">
        <f t="shared" si="129"/>
        <v>0</v>
      </c>
      <c r="G910" s="40">
        <f t="shared" si="130"/>
        <v>0</v>
      </c>
      <c r="H910" s="40">
        <f t="shared" si="131"/>
        <v>0</v>
      </c>
      <c r="I910" s="40">
        <f t="shared" si="132"/>
        <v>0</v>
      </c>
      <c r="J910" s="40">
        <f t="shared" si="133"/>
        <v>0</v>
      </c>
      <c r="K910" s="40">
        <f t="shared" si="134"/>
        <v>0</v>
      </c>
      <c r="L910" s="40">
        <f t="shared" si="135"/>
        <v>0</v>
      </c>
      <c r="M910" s="40">
        <v>1</v>
      </c>
      <c r="N910" s="40">
        <v>1</v>
      </c>
      <c r="O910" s="40">
        <v>0.98901098901098905</v>
      </c>
      <c r="P910" s="40">
        <v>0.96703296703296704</v>
      </c>
      <c r="Q910" s="40">
        <v>0.61538461538461542</v>
      </c>
      <c r="R910" s="40">
        <v>0.18681318681318682</v>
      </c>
      <c r="S910" s="40">
        <v>8.7912087912087919E-2</v>
      </c>
      <c r="T910" s="40">
        <v>6.5934065934065936E-2</v>
      </c>
      <c r="U910" s="40">
        <v>91</v>
      </c>
    </row>
    <row r="911" spans="1:21">
      <c r="A911" s="40">
        <v>8</v>
      </c>
      <c r="B911" s="40">
        <v>8</v>
      </c>
      <c r="C911" s="40">
        <v>6</v>
      </c>
      <c r="D911" s="40">
        <f t="shared" si="127"/>
        <v>0</v>
      </c>
      <c r="E911" s="40">
        <f t="shared" si="128"/>
        <v>0</v>
      </c>
      <c r="F911" s="40">
        <f t="shared" si="129"/>
        <v>0</v>
      </c>
      <c r="G911" s="40">
        <f t="shared" si="130"/>
        <v>0</v>
      </c>
      <c r="H911" s="40">
        <f t="shared" si="131"/>
        <v>0</v>
      </c>
      <c r="I911" s="40">
        <f t="shared" si="132"/>
        <v>0</v>
      </c>
      <c r="J911" s="40">
        <f t="shared" si="133"/>
        <v>0</v>
      </c>
      <c r="K911" s="40">
        <f t="shared" si="134"/>
        <v>0</v>
      </c>
      <c r="L911" s="40">
        <f t="shared" si="135"/>
        <v>0</v>
      </c>
      <c r="M911" s="40">
        <v>1</v>
      </c>
      <c r="N911" s="40">
        <v>1</v>
      </c>
      <c r="O911" s="40">
        <v>1</v>
      </c>
      <c r="P911" s="40">
        <v>0.94782608695652171</v>
      </c>
      <c r="Q911" s="40">
        <v>0.60869565217391308</v>
      </c>
      <c r="R911" s="40">
        <v>0.31304347826086959</v>
      </c>
      <c r="S911" s="40">
        <v>7.8260869565217397E-2</v>
      </c>
      <c r="T911" s="40">
        <v>3.4782608695652174E-2</v>
      </c>
      <c r="U911" s="40">
        <v>115</v>
      </c>
    </row>
    <row r="912" spans="1:21">
      <c r="A912" s="40">
        <v>8</v>
      </c>
      <c r="B912" s="40">
        <v>8</v>
      </c>
      <c r="C912" s="40">
        <v>7</v>
      </c>
      <c r="D912" s="40">
        <f t="shared" si="127"/>
        <v>0</v>
      </c>
      <c r="E912" s="40">
        <f t="shared" si="128"/>
        <v>0</v>
      </c>
      <c r="F912" s="40">
        <f t="shared" si="129"/>
        <v>0</v>
      </c>
      <c r="G912" s="40">
        <f t="shared" si="130"/>
        <v>0</v>
      </c>
      <c r="H912" s="40">
        <f t="shared" si="131"/>
        <v>0</v>
      </c>
      <c r="I912" s="40">
        <f t="shared" si="132"/>
        <v>0</v>
      </c>
      <c r="J912" s="40">
        <f t="shared" si="133"/>
        <v>0</v>
      </c>
      <c r="K912" s="40">
        <f t="shared" si="134"/>
        <v>0</v>
      </c>
      <c r="L912" s="40">
        <f t="shared" si="135"/>
        <v>0</v>
      </c>
      <c r="M912" s="40">
        <v>1</v>
      </c>
      <c r="N912" s="40">
        <v>1</v>
      </c>
      <c r="O912" s="40">
        <v>1</v>
      </c>
      <c r="P912" s="40">
        <v>0.95</v>
      </c>
      <c r="Q912" s="40">
        <v>0.73333333333333328</v>
      </c>
      <c r="R912" s="40">
        <v>0.41666666666666669</v>
      </c>
      <c r="S912" s="40">
        <v>0.19166666666666668</v>
      </c>
      <c r="T912" s="40">
        <v>0.14166666666666666</v>
      </c>
      <c r="U912" s="40">
        <v>120</v>
      </c>
    </row>
    <row r="913" spans="1:21">
      <c r="A913" s="40">
        <v>8</v>
      </c>
      <c r="B913" s="40">
        <v>8</v>
      </c>
      <c r="C913" s="40">
        <v>8</v>
      </c>
      <c r="D913" s="40">
        <f t="shared" si="127"/>
        <v>0</v>
      </c>
      <c r="E913" s="40">
        <f t="shared" si="128"/>
        <v>0</v>
      </c>
      <c r="F913" s="40">
        <f t="shared" si="129"/>
        <v>0</v>
      </c>
      <c r="G913" s="40">
        <f t="shared" si="130"/>
        <v>0</v>
      </c>
      <c r="H913" s="40">
        <f t="shared" si="131"/>
        <v>0</v>
      </c>
      <c r="I913" s="40">
        <f t="shared" si="132"/>
        <v>0</v>
      </c>
      <c r="J913" s="40">
        <f t="shared" si="133"/>
        <v>0</v>
      </c>
      <c r="K913" s="40">
        <f t="shared" si="134"/>
        <v>0</v>
      </c>
      <c r="L913" s="40">
        <f t="shared" si="135"/>
        <v>0</v>
      </c>
      <c r="M913" s="40">
        <v>1</v>
      </c>
      <c r="N913" s="40">
        <v>1</v>
      </c>
      <c r="O913" s="40">
        <v>1</v>
      </c>
      <c r="P913" s="40">
        <v>0.95744680851063835</v>
      </c>
      <c r="Q913" s="40">
        <v>0.85106382978723405</v>
      </c>
      <c r="R913" s="40">
        <v>0.55319148936170215</v>
      </c>
      <c r="S913" s="40">
        <v>0.25531914893617019</v>
      </c>
      <c r="T913" s="40">
        <v>0.21276595744680851</v>
      </c>
      <c r="U913" s="40">
        <v>47</v>
      </c>
    </row>
    <row r="914" spans="1:21">
      <c r="A914" s="40">
        <v>8</v>
      </c>
      <c r="B914" s="40">
        <v>8</v>
      </c>
      <c r="C914" s="40">
        <v>9</v>
      </c>
      <c r="D914" s="40">
        <f t="shared" si="127"/>
        <v>0</v>
      </c>
      <c r="E914" s="40">
        <f t="shared" si="128"/>
        <v>0</v>
      </c>
      <c r="F914" s="40">
        <f t="shared" si="129"/>
        <v>0</v>
      </c>
      <c r="G914" s="40">
        <f t="shared" si="130"/>
        <v>0</v>
      </c>
      <c r="H914" s="40">
        <f t="shared" si="131"/>
        <v>0</v>
      </c>
      <c r="I914" s="40">
        <f t="shared" si="132"/>
        <v>0</v>
      </c>
      <c r="J914" s="40">
        <f t="shared" si="133"/>
        <v>0</v>
      </c>
      <c r="K914" s="40">
        <f t="shared" si="134"/>
        <v>0</v>
      </c>
      <c r="L914" s="40">
        <f t="shared" si="135"/>
        <v>0</v>
      </c>
      <c r="M914" s="40">
        <v>1</v>
      </c>
      <c r="N914" s="40">
        <v>1</v>
      </c>
      <c r="O914" s="40">
        <v>1</v>
      </c>
      <c r="P914" s="40">
        <v>1</v>
      </c>
      <c r="Q914" s="40">
        <v>0.76923076923076927</v>
      </c>
      <c r="R914" s="40">
        <v>0.57692307692307687</v>
      </c>
      <c r="S914" s="40">
        <v>0.38461538461538464</v>
      </c>
      <c r="T914" s="40">
        <v>0.34615384615384615</v>
      </c>
      <c r="U914" s="40">
        <v>26</v>
      </c>
    </row>
    <row r="915" spans="1:21">
      <c r="A915" s="40">
        <v>8</v>
      </c>
      <c r="B915" s="40">
        <v>8</v>
      </c>
      <c r="C915" s="40">
        <v>10</v>
      </c>
      <c r="D915" s="40">
        <f t="shared" si="127"/>
        <v>0</v>
      </c>
      <c r="E915" s="40">
        <f t="shared" si="128"/>
        <v>0</v>
      </c>
      <c r="F915" s="40">
        <f t="shared" si="129"/>
        <v>0</v>
      </c>
      <c r="G915" s="40">
        <f t="shared" si="130"/>
        <v>0</v>
      </c>
      <c r="H915" s="40">
        <f t="shared" si="131"/>
        <v>0</v>
      </c>
      <c r="I915" s="40">
        <f t="shared" si="132"/>
        <v>0</v>
      </c>
      <c r="J915" s="40">
        <f t="shared" si="133"/>
        <v>0</v>
      </c>
      <c r="K915" s="40">
        <f t="shared" si="134"/>
        <v>0</v>
      </c>
      <c r="L915" s="40">
        <f t="shared" si="135"/>
        <v>0</v>
      </c>
      <c r="M915" s="40">
        <v>1</v>
      </c>
      <c r="N915" s="40">
        <v>1</v>
      </c>
      <c r="O915" s="40">
        <v>1</v>
      </c>
      <c r="P915" s="40">
        <v>0.88888888888888884</v>
      </c>
      <c r="Q915" s="40">
        <v>0.77777777777777779</v>
      </c>
      <c r="R915" s="40">
        <v>0.44444444444444442</v>
      </c>
      <c r="S915" s="40">
        <v>0.22222222222222221</v>
      </c>
      <c r="T915" s="40">
        <v>0.22222222222222221</v>
      </c>
      <c r="U915" s="40">
        <v>9</v>
      </c>
    </row>
    <row r="916" spans="1:21">
      <c r="A916" s="40">
        <v>8</v>
      </c>
      <c r="B916" s="40">
        <v>8</v>
      </c>
      <c r="C916" s="40">
        <v>11</v>
      </c>
      <c r="D916" s="40">
        <f t="shared" si="127"/>
        <v>0</v>
      </c>
      <c r="E916" s="40">
        <f t="shared" si="128"/>
        <v>0</v>
      </c>
      <c r="F916" s="40">
        <f t="shared" si="129"/>
        <v>0</v>
      </c>
      <c r="G916" s="40">
        <f t="shared" si="130"/>
        <v>0</v>
      </c>
      <c r="H916" s="40">
        <f t="shared" si="131"/>
        <v>0</v>
      </c>
      <c r="I916" s="40">
        <f t="shared" si="132"/>
        <v>0</v>
      </c>
      <c r="J916" s="40">
        <f t="shared" si="133"/>
        <v>0</v>
      </c>
      <c r="K916" s="40">
        <f t="shared" si="134"/>
        <v>0</v>
      </c>
      <c r="L916" s="40">
        <f t="shared" si="135"/>
        <v>0</v>
      </c>
      <c r="M916" s="40">
        <v>1</v>
      </c>
      <c r="N916" s="40">
        <v>1</v>
      </c>
      <c r="O916" s="40">
        <v>1</v>
      </c>
      <c r="P916" s="40">
        <v>1</v>
      </c>
      <c r="Q916" s="40">
        <v>1</v>
      </c>
      <c r="R916" s="40">
        <v>0.75</v>
      </c>
      <c r="S916" s="40">
        <v>0.75</v>
      </c>
      <c r="T916" s="40">
        <v>0.5</v>
      </c>
      <c r="U916" s="40">
        <v>4</v>
      </c>
    </row>
    <row r="917" spans="1:21">
      <c r="A917" s="40">
        <v>8</v>
      </c>
      <c r="B917" s="40">
        <v>8</v>
      </c>
      <c r="C917" s="40">
        <v>12</v>
      </c>
      <c r="D917" s="40">
        <f t="shared" si="127"/>
        <v>0</v>
      </c>
      <c r="E917" s="40">
        <f t="shared" si="128"/>
        <v>0</v>
      </c>
      <c r="F917" s="40">
        <f t="shared" si="129"/>
        <v>0</v>
      </c>
      <c r="G917" s="40">
        <f t="shared" si="130"/>
        <v>0</v>
      </c>
      <c r="H917" s="40">
        <f t="shared" si="131"/>
        <v>0</v>
      </c>
      <c r="I917" s="40">
        <f t="shared" si="132"/>
        <v>0</v>
      </c>
      <c r="J917" s="40">
        <f t="shared" si="133"/>
        <v>0</v>
      </c>
      <c r="K917" s="40">
        <f t="shared" si="134"/>
        <v>0</v>
      </c>
      <c r="L917" s="40">
        <f t="shared" si="135"/>
        <v>0</v>
      </c>
      <c r="M917" s="40">
        <v>1</v>
      </c>
      <c r="N917" s="40">
        <v>1</v>
      </c>
      <c r="O917" s="40">
        <v>1</v>
      </c>
      <c r="P917" s="40">
        <v>1</v>
      </c>
      <c r="Q917" s="40">
        <v>1</v>
      </c>
      <c r="R917" s="40">
        <v>1</v>
      </c>
      <c r="S917" s="40">
        <v>0.8</v>
      </c>
      <c r="T917" s="40">
        <v>0.6</v>
      </c>
      <c r="U917" s="40">
        <v>5</v>
      </c>
    </row>
    <row r="918" spans="1:21">
      <c r="A918" s="40">
        <v>8</v>
      </c>
      <c r="B918" s="40">
        <v>9</v>
      </c>
      <c r="C918" s="40">
        <v>3</v>
      </c>
      <c r="D918" s="40">
        <f t="shared" si="127"/>
        <v>0</v>
      </c>
      <c r="E918" s="40">
        <f t="shared" si="128"/>
        <v>0</v>
      </c>
      <c r="F918" s="40">
        <f t="shared" si="129"/>
        <v>0</v>
      </c>
      <c r="G918" s="40">
        <f t="shared" si="130"/>
        <v>0</v>
      </c>
      <c r="H918" s="40">
        <f t="shared" si="131"/>
        <v>0</v>
      </c>
      <c r="I918" s="40">
        <f t="shared" si="132"/>
        <v>0</v>
      </c>
      <c r="J918" s="40">
        <f t="shared" si="133"/>
        <v>0</v>
      </c>
      <c r="K918" s="40">
        <f t="shared" si="134"/>
        <v>0</v>
      </c>
      <c r="L918" s="40">
        <f t="shared" si="135"/>
        <v>0</v>
      </c>
      <c r="M918" s="40">
        <v>1</v>
      </c>
      <c r="N918" s="40">
        <v>1</v>
      </c>
      <c r="O918" s="40">
        <v>1</v>
      </c>
      <c r="P918" s="40">
        <v>1</v>
      </c>
      <c r="Q918" s="40">
        <v>1</v>
      </c>
      <c r="R918" s="40">
        <v>0.5</v>
      </c>
      <c r="S918" s="40">
        <v>0</v>
      </c>
      <c r="T918" s="40">
        <v>0</v>
      </c>
      <c r="U918" s="40">
        <v>2</v>
      </c>
    </row>
    <row r="919" spans="1:21">
      <c r="A919" s="40">
        <v>8</v>
      </c>
      <c r="B919" s="40">
        <v>9</v>
      </c>
      <c r="C919" s="40">
        <v>4</v>
      </c>
      <c r="D919" s="40">
        <f t="shared" si="127"/>
        <v>0</v>
      </c>
      <c r="E919" s="40">
        <f t="shared" si="128"/>
        <v>0</v>
      </c>
      <c r="F919" s="40">
        <f t="shared" si="129"/>
        <v>0</v>
      </c>
      <c r="G919" s="40">
        <f t="shared" si="130"/>
        <v>0</v>
      </c>
      <c r="H919" s="40">
        <f t="shared" si="131"/>
        <v>0</v>
      </c>
      <c r="I919" s="40">
        <f t="shared" si="132"/>
        <v>0</v>
      </c>
      <c r="J919" s="40">
        <f t="shared" si="133"/>
        <v>0</v>
      </c>
      <c r="K919" s="40">
        <f t="shared" si="134"/>
        <v>0</v>
      </c>
      <c r="L919" s="40">
        <f t="shared" si="135"/>
        <v>0</v>
      </c>
      <c r="M919" s="40">
        <v>1</v>
      </c>
      <c r="N919" s="40">
        <v>1</v>
      </c>
      <c r="O919" s="40">
        <v>1</v>
      </c>
      <c r="P919" s="40">
        <v>1</v>
      </c>
      <c r="Q919" s="40">
        <v>0.77272727272727271</v>
      </c>
      <c r="R919" s="40">
        <v>0.13636363636363635</v>
      </c>
      <c r="S919" s="40">
        <v>4.5454545454545456E-2</v>
      </c>
      <c r="T919" s="40">
        <v>4.5454545454545456E-2</v>
      </c>
      <c r="U919" s="40">
        <v>22</v>
      </c>
    </row>
    <row r="920" spans="1:21">
      <c r="A920" s="40">
        <v>8</v>
      </c>
      <c r="B920" s="40">
        <v>9</v>
      </c>
      <c r="C920" s="40">
        <v>5</v>
      </c>
      <c r="D920" s="40">
        <f t="shared" si="127"/>
        <v>0</v>
      </c>
      <c r="E920" s="40">
        <f t="shared" si="128"/>
        <v>0</v>
      </c>
      <c r="F920" s="40">
        <f t="shared" si="129"/>
        <v>0</v>
      </c>
      <c r="G920" s="40">
        <f t="shared" si="130"/>
        <v>0</v>
      </c>
      <c r="H920" s="40">
        <f t="shared" si="131"/>
        <v>0</v>
      </c>
      <c r="I920" s="40">
        <f t="shared" si="132"/>
        <v>0</v>
      </c>
      <c r="J920" s="40">
        <f t="shared" si="133"/>
        <v>0</v>
      </c>
      <c r="K920" s="40">
        <f t="shared" si="134"/>
        <v>0</v>
      </c>
      <c r="L920" s="40">
        <f t="shared" si="135"/>
        <v>0</v>
      </c>
      <c r="M920" s="40">
        <v>1</v>
      </c>
      <c r="N920" s="40">
        <v>1</v>
      </c>
      <c r="O920" s="40">
        <v>1</v>
      </c>
      <c r="P920" s="40">
        <v>1</v>
      </c>
      <c r="Q920" s="40">
        <v>0.83636363636363631</v>
      </c>
      <c r="R920" s="40">
        <v>0.49090909090909091</v>
      </c>
      <c r="S920" s="40">
        <v>0.27272727272727271</v>
      </c>
      <c r="T920" s="40">
        <v>0.12727272727272726</v>
      </c>
      <c r="U920" s="40">
        <v>55</v>
      </c>
    </row>
    <row r="921" spans="1:21">
      <c r="A921" s="40">
        <v>8</v>
      </c>
      <c r="B921" s="40">
        <v>9</v>
      </c>
      <c r="C921" s="40">
        <v>6</v>
      </c>
      <c r="D921" s="40">
        <f t="shared" si="127"/>
        <v>0</v>
      </c>
      <c r="E921" s="40">
        <f t="shared" si="128"/>
        <v>0</v>
      </c>
      <c r="F921" s="40">
        <f t="shared" si="129"/>
        <v>0</v>
      </c>
      <c r="G921" s="40">
        <f t="shared" si="130"/>
        <v>0</v>
      </c>
      <c r="H921" s="40">
        <f t="shared" si="131"/>
        <v>0</v>
      </c>
      <c r="I921" s="40">
        <f t="shared" si="132"/>
        <v>0</v>
      </c>
      <c r="J921" s="40">
        <f t="shared" si="133"/>
        <v>0</v>
      </c>
      <c r="K921" s="40">
        <f t="shared" si="134"/>
        <v>0</v>
      </c>
      <c r="L921" s="40">
        <f t="shared" si="135"/>
        <v>0</v>
      </c>
      <c r="M921" s="40">
        <v>1</v>
      </c>
      <c r="N921" s="40">
        <v>1</v>
      </c>
      <c r="O921" s="40">
        <v>1</v>
      </c>
      <c r="P921" s="40">
        <v>0.9550561797752809</v>
      </c>
      <c r="Q921" s="40">
        <v>0.84269662921348309</v>
      </c>
      <c r="R921" s="40">
        <v>0.4044943820224719</v>
      </c>
      <c r="S921" s="40">
        <v>0.20224719101123595</v>
      </c>
      <c r="T921" s="40">
        <v>8.98876404494382E-2</v>
      </c>
      <c r="U921" s="40">
        <v>89</v>
      </c>
    </row>
    <row r="922" spans="1:21">
      <c r="A922" s="40">
        <v>8</v>
      </c>
      <c r="B922" s="40">
        <v>9</v>
      </c>
      <c r="C922" s="40">
        <v>7</v>
      </c>
      <c r="D922" s="40">
        <f t="shared" si="127"/>
        <v>0</v>
      </c>
      <c r="E922" s="40">
        <f t="shared" si="128"/>
        <v>0</v>
      </c>
      <c r="F922" s="40">
        <f t="shared" si="129"/>
        <v>0</v>
      </c>
      <c r="G922" s="40">
        <f t="shared" si="130"/>
        <v>0</v>
      </c>
      <c r="H922" s="40">
        <f t="shared" si="131"/>
        <v>0</v>
      </c>
      <c r="I922" s="40">
        <f t="shared" si="132"/>
        <v>0</v>
      </c>
      <c r="J922" s="40">
        <f t="shared" si="133"/>
        <v>0</v>
      </c>
      <c r="K922" s="40">
        <f t="shared" si="134"/>
        <v>0</v>
      </c>
      <c r="L922" s="40">
        <f t="shared" si="135"/>
        <v>0</v>
      </c>
      <c r="M922" s="40">
        <v>1</v>
      </c>
      <c r="N922" s="40">
        <v>1</v>
      </c>
      <c r="O922" s="40">
        <v>1</v>
      </c>
      <c r="P922" s="40">
        <v>1</v>
      </c>
      <c r="Q922" s="40">
        <v>0.82</v>
      </c>
      <c r="R922" s="40">
        <v>0.53</v>
      </c>
      <c r="S922" s="40">
        <v>0.28999999999999998</v>
      </c>
      <c r="T922" s="40">
        <v>0.23</v>
      </c>
      <c r="U922" s="40">
        <v>100</v>
      </c>
    </row>
    <row r="923" spans="1:21">
      <c r="A923" s="40">
        <v>8</v>
      </c>
      <c r="B923" s="40">
        <v>9</v>
      </c>
      <c r="C923" s="40">
        <v>8</v>
      </c>
      <c r="D923" s="40">
        <f t="shared" si="127"/>
        <v>0</v>
      </c>
      <c r="E923" s="40">
        <f t="shared" si="128"/>
        <v>0</v>
      </c>
      <c r="F923" s="40">
        <f t="shared" si="129"/>
        <v>0</v>
      </c>
      <c r="G923" s="40">
        <f t="shared" si="130"/>
        <v>0</v>
      </c>
      <c r="H923" s="40">
        <f t="shared" si="131"/>
        <v>0</v>
      </c>
      <c r="I923" s="40">
        <f t="shared" si="132"/>
        <v>0</v>
      </c>
      <c r="J923" s="40">
        <f t="shared" si="133"/>
        <v>0</v>
      </c>
      <c r="K923" s="40">
        <f t="shared" si="134"/>
        <v>0</v>
      </c>
      <c r="L923" s="40">
        <f t="shared" si="135"/>
        <v>0</v>
      </c>
      <c r="M923" s="40">
        <v>1</v>
      </c>
      <c r="N923" s="40">
        <v>1</v>
      </c>
      <c r="O923" s="40">
        <v>1</v>
      </c>
      <c r="P923" s="40">
        <v>1</v>
      </c>
      <c r="Q923" s="40">
        <v>0.89090909090909087</v>
      </c>
      <c r="R923" s="40">
        <v>0.69090909090909092</v>
      </c>
      <c r="S923" s="40">
        <v>0.4</v>
      </c>
      <c r="T923" s="40">
        <v>0.25454545454545452</v>
      </c>
      <c r="U923" s="40">
        <v>55</v>
      </c>
    </row>
    <row r="924" spans="1:21">
      <c r="A924" s="40">
        <v>8</v>
      </c>
      <c r="B924" s="40">
        <v>9</v>
      </c>
      <c r="C924" s="40">
        <v>9</v>
      </c>
      <c r="D924" s="40">
        <f t="shared" si="127"/>
        <v>0</v>
      </c>
      <c r="E924" s="40">
        <f t="shared" si="128"/>
        <v>0</v>
      </c>
      <c r="F924" s="40">
        <f t="shared" si="129"/>
        <v>0</v>
      </c>
      <c r="G924" s="40">
        <f t="shared" si="130"/>
        <v>0</v>
      </c>
      <c r="H924" s="40">
        <f t="shared" si="131"/>
        <v>0</v>
      </c>
      <c r="I924" s="40">
        <f t="shared" si="132"/>
        <v>0</v>
      </c>
      <c r="J924" s="40">
        <f t="shared" si="133"/>
        <v>0</v>
      </c>
      <c r="K924" s="40">
        <f t="shared" si="134"/>
        <v>0</v>
      </c>
      <c r="L924" s="40">
        <f t="shared" si="135"/>
        <v>0</v>
      </c>
      <c r="M924" s="40">
        <v>1</v>
      </c>
      <c r="N924" s="40">
        <v>1</v>
      </c>
      <c r="O924" s="40">
        <v>1</v>
      </c>
      <c r="P924" s="40">
        <v>1</v>
      </c>
      <c r="Q924" s="40">
        <v>0.73684210526315785</v>
      </c>
      <c r="R924" s="40">
        <v>0.63157894736842102</v>
      </c>
      <c r="S924" s="40">
        <v>0.36842105263157893</v>
      </c>
      <c r="T924" s="40">
        <v>0.26315789473684209</v>
      </c>
      <c r="U924" s="40">
        <v>19</v>
      </c>
    </row>
    <row r="925" spans="1:21">
      <c r="A925" s="40">
        <v>8</v>
      </c>
      <c r="B925" s="40">
        <v>9</v>
      </c>
      <c r="C925" s="40">
        <v>10</v>
      </c>
      <c r="D925" s="40">
        <f t="shared" si="127"/>
        <v>0</v>
      </c>
      <c r="E925" s="40">
        <f t="shared" si="128"/>
        <v>0</v>
      </c>
      <c r="F925" s="40">
        <f t="shared" si="129"/>
        <v>0</v>
      </c>
      <c r="G925" s="40">
        <f t="shared" si="130"/>
        <v>0</v>
      </c>
      <c r="H925" s="40">
        <f t="shared" si="131"/>
        <v>0</v>
      </c>
      <c r="I925" s="40">
        <f t="shared" si="132"/>
        <v>0</v>
      </c>
      <c r="J925" s="40">
        <f t="shared" si="133"/>
        <v>0</v>
      </c>
      <c r="K925" s="40">
        <f t="shared" si="134"/>
        <v>0</v>
      </c>
      <c r="L925" s="40">
        <f t="shared" si="135"/>
        <v>0</v>
      </c>
      <c r="M925" s="40">
        <v>1</v>
      </c>
      <c r="N925" s="40">
        <v>1</v>
      </c>
      <c r="O925" s="40">
        <v>1</v>
      </c>
      <c r="P925" s="40">
        <v>1</v>
      </c>
      <c r="Q925" s="40">
        <v>0.92307692307692313</v>
      </c>
      <c r="R925" s="40">
        <v>0.61538461538461542</v>
      </c>
      <c r="S925" s="40">
        <v>0.46153846153846156</v>
      </c>
      <c r="T925" s="40">
        <v>0.30769230769230771</v>
      </c>
      <c r="U925" s="40">
        <v>13</v>
      </c>
    </row>
    <row r="926" spans="1:21">
      <c r="A926" s="40">
        <v>8</v>
      </c>
      <c r="B926" s="40">
        <v>9</v>
      </c>
      <c r="C926" s="40">
        <v>11</v>
      </c>
      <c r="D926" s="40">
        <f t="shared" si="127"/>
        <v>0</v>
      </c>
      <c r="E926" s="40">
        <f t="shared" si="128"/>
        <v>0</v>
      </c>
      <c r="F926" s="40">
        <f t="shared" si="129"/>
        <v>0</v>
      </c>
      <c r="G926" s="40">
        <f t="shared" si="130"/>
        <v>0</v>
      </c>
      <c r="H926" s="40">
        <f t="shared" si="131"/>
        <v>0</v>
      </c>
      <c r="I926" s="40">
        <f t="shared" si="132"/>
        <v>0</v>
      </c>
      <c r="J926" s="40">
        <f t="shared" si="133"/>
        <v>0</v>
      </c>
      <c r="K926" s="40">
        <f t="shared" si="134"/>
        <v>0</v>
      </c>
      <c r="L926" s="40">
        <f t="shared" si="135"/>
        <v>0</v>
      </c>
      <c r="M926" s="40">
        <v>1</v>
      </c>
      <c r="N926" s="40">
        <v>1</v>
      </c>
      <c r="O926" s="40">
        <v>1</v>
      </c>
      <c r="P926" s="40">
        <v>1</v>
      </c>
      <c r="Q926" s="40">
        <v>0.8</v>
      </c>
      <c r="R926" s="40">
        <v>0.6</v>
      </c>
      <c r="S926" s="40">
        <v>0.2</v>
      </c>
      <c r="T926" s="40">
        <v>0.2</v>
      </c>
      <c r="U926" s="40">
        <v>5</v>
      </c>
    </row>
    <row r="927" spans="1:21">
      <c r="A927" s="40">
        <v>8</v>
      </c>
      <c r="B927" s="40">
        <v>9</v>
      </c>
      <c r="C927" s="40">
        <v>12</v>
      </c>
      <c r="D927" s="40">
        <f t="shared" si="127"/>
        <v>0</v>
      </c>
      <c r="E927" s="40">
        <f t="shared" si="128"/>
        <v>0</v>
      </c>
      <c r="F927" s="40">
        <f t="shared" si="129"/>
        <v>0</v>
      </c>
      <c r="G927" s="40">
        <f t="shared" si="130"/>
        <v>0</v>
      </c>
      <c r="H927" s="40">
        <f t="shared" si="131"/>
        <v>0</v>
      </c>
      <c r="I927" s="40">
        <f t="shared" si="132"/>
        <v>0</v>
      </c>
      <c r="J927" s="40">
        <f t="shared" si="133"/>
        <v>0</v>
      </c>
      <c r="K927" s="40">
        <f t="shared" si="134"/>
        <v>0</v>
      </c>
      <c r="L927" s="40">
        <f t="shared" si="135"/>
        <v>0</v>
      </c>
      <c r="M927" s="40">
        <v>1</v>
      </c>
      <c r="N927" s="40">
        <v>1</v>
      </c>
      <c r="O927" s="40">
        <v>1</v>
      </c>
      <c r="P927" s="40">
        <v>0.83333333333333337</v>
      </c>
      <c r="Q927" s="40">
        <v>0.5</v>
      </c>
      <c r="R927" s="40">
        <v>0.5</v>
      </c>
      <c r="S927" s="40">
        <v>0.33333333333333331</v>
      </c>
      <c r="T927" s="40">
        <v>0.33333333333333331</v>
      </c>
      <c r="U927" s="40">
        <v>6</v>
      </c>
    </row>
    <row r="928" spans="1:21">
      <c r="A928" s="40">
        <v>8</v>
      </c>
      <c r="B928" s="40">
        <v>10</v>
      </c>
      <c r="C928" s="40">
        <v>4</v>
      </c>
      <c r="D928" s="40">
        <f t="shared" si="127"/>
        <v>0</v>
      </c>
      <c r="E928" s="40">
        <f t="shared" si="128"/>
        <v>0</v>
      </c>
      <c r="F928" s="40">
        <f t="shared" si="129"/>
        <v>0</v>
      </c>
      <c r="G928" s="40">
        <f t="shared" si="130"/>
        <v>0</v>
      </c>
      <c r="H928" s="40">
        <f t="shared" si="131"/>
        <v>0</v>
      </c>
      <c r="I928" s="40">
        <f t="shared" si="132"/>
        <v>0</v>
      </c>
      <c r="J928" s="40">
        <f t="shared" si="133"/>
        <v>0</v>
      </c>
      <c r="K928" s="40">
        <f t="shared" si="134"/>
        <v>0</v>
      </c>
      <c r="L928" s="40">
        <f t="shared" si="135"/>
        <v>0</v>
      </c>
      <c r="M928" s="40">
        <v>1</v>
      </c>
      <c r="N928" s="40">
        <v>1</v>
      </c>
      <c r="O928" s="40">
        <v>1</v>
      </c>
      <c r="P928" s="40">
        <v>1</v>
      </c>
      <c r="Q928" s="40">
        <v>0.9</v>
      </c>
      <c r="R928" s="40">
        <v>0.4</v>
      </c>
      <c r="S928" s="40">
        <v>0</v>
      </c>
      <c r="T928" s="40">
        <v>0</v>
      </c>
      <c r="U928" s="40">
        <v>10</v>
      </c>
    </row>
    <row r="929" spans="1:21">
      <c r="A929" s="40">
        <v>8</v>
      </c>
      <c r="B929" s="40">
        <v>10</v>
      </c>
      <c r="C929" s="40">
        <v>5</v>
      </c>
      <c r="D929" s="40">
        <f t="shared" si="127"/>
        <v>0</v>
      </c>
      <c r="E929" s="40">
        <f t="shared" si="128"/>
        <v>0</v>
      </c>
      <c r="F929" s="40">
        <f t="shared" si="129"/>
        <v>0</v>
      </c>
      <c r="G929" s="40">
        <f t="shared" si="130"/>
        <v>0</v>
      </c>
      <c r="H929" s="40">
        <f t="shared" si="131"/>
        <v>0</v>
      </c>
      <c r="I929" s="40">
        <f t="shared" si="132"/>
        <v>0</v>
      </c>
      <c r="J929" s="40">
        <f t="shared" si="133"/>
        <v>0</v>
      </c>
      <c r="K929" s="40">
        <f t="shared" si="134"/>
        <v>0</v>
      </c>
      <c r="L929" s="40">
        <f t="shared" si="135"/>
        <v>0</v>
      </c>
      <c r="M929" s="40">
        <v>1</v>
      </c>
      <c r="N929" s="40">
        <v>1</v>
      </c>
      <c r="O929" s="40">
        <v>1</v>
      </c>
      <c r="P929" s="40">
        <v>1</v>
      </c>
      <c r="Q929" s="40">
        <v>0.93939393939393945</v>
      </c>
      <c r="R929" s="40">
        <v>0.63636363636363635</v>
      </c>
      <c r="S929" s="40">
        <v>0.24242424242424243</v>
      </c>
      <c r="T929" s="40">
        <v>0.12121212121212122</v>
      </c>
      <c r="U929" s="40">
        <v>33</v>
      </c>
    </row>
    <row r="930" spans="1:21">
      <c r="A930" s="40">
        <v>8</v>
      </c>
      <c r="B930" s="40">
        <v>10</v>
      </c>
      <c r="C930" s="40">
        <v>6</v>
      </c>
      <c r="D930" s="40">
        <f t="shared" si="127"/>
        <v>0</v>
      </c>
      <c r="E930" s="40">
        <f t="shared" si="128"/>
        <v>0</v>
      </c>
      <c r="F930" s="40">
        <f t="shared" si="129"/>
        <v>0</v>
      </c>
      <c r="G930" s="40">
        <f t="shared" si="130"/>
        <v>0</v>
      </c>
      <c r="H930" s="40">
        <f t="shared" si="131"/>
        <v>0</v>
      </c>
      <c r="I930" s="40">
        <f t="shared" si="132"/>
        <v>0</v>
      </c>
      <c r="J930" s="40">
        <f t="shared" si="133"/>
        <v>0</v>
      </c>
      <c r="K930" s="40">
        <f t="shared" si="134"/>
        <v>0</v>
      </c>
      <c r="L930" s="40">
        <f t="shared" si="135"/>
        <v>0</v>
      </c>
      <c r="M930" s="40">
        <v>1</v>
      </c>
      <c r="N930" s="40">
        <v>1</v>
      </c>
      <c r="O930" s="40">
        <v>1</v>
      </c>
      <c r="P930" s="40">
        <v>1</v>
      </c>
      <c r="Q930" s="40">
        <v>0.92307692307692313</v>
      </c>
      <c r="R930" s="40">
        <v>0.67307692307692313</v>
      </c>
      <c r="S930" s="40">
        <v>0.28846153846153844</v>
      </c>
      <c r="T930" s="40">
        <v>0.23076923076923078</v>
      </c>
      <c r="U930" s="40">
        <v>52</v>
      </c>
    </row>
    <row r="931" spans="1:21">
      <c r="A931" s="40">
        <v>8</v>
      </c>
      <c r="B931" s="40">
        <v>10</v>
      </c>
      <c r="C931" s="40">
        <v>7</v>
      </c>
      <c r="D931" s="40">
        <f t="shared" si="127"/>
        <v>0</v>
      </c>
      <c r="E931" s="40">
        <f t="shared" si="128"/>
        <v>0</v>
      </c>
      <c r="F931" s="40">
        <f t="shared" si="129"/>
        <v>0</v>
      </c>
      <c r="G931" s="40">
        <f t="shared" si="130"/>
        <v>0</v>
      </c>
      <c r="H931" s="40">
        <f t="shared" si="131"/>
        <v>0</v>
      </c>
      <c r="I931" s="40">
        <f t="shared" si="132"/>
        <v>0</v>
      </c>
      <c r="J931" s="40">
        <f t="shared" si="133"/>
        <v>0</v>
      </c>
      <c r="K931" s="40">
        <f t="shared" si="134"/>
        <v>0</v>
      </c>
      <c r="L931" s="40">
        <f t="shared" si="135"/>
        <v>0</v>
      </c>
      <c r="M931" s="40">
        <v>1</v>
      </c>
      <c r="N931" s="40">
        <v>1</v>
      </c>
      <c r="O931" s="40">
        <v>1</v>
      </c>
      <c r="P931" s="40">
        <v>0.97872340425531912</v>
      </c>
      <c r="Q931" s="40">
        <v>0.91489361702127658</v>
      </c>
      <c r="R931" s="40">
        <v>0.67021276595744683</v>
      </c>
      <c r="S931" s="40">
        <v>0.30851063829787234</v>
      </c>
      <c r="T931" s="40">
        <v>0.20212765957446807</v>
      </c>
      <c r="U931" s="40">
        <v>94</v>
      </c>
    </row>
    <row r="932" spans="1:21">
      <c r="A932" s="40">
        <v>8</v>
      </c>
      <c r="B932" s="40">
        <v>10</v>
      </c>
      <c r="C932" s="40">
        <v>8</v>
      </c>
      <c r="D932" s="40">
        <f t="shared" si="127"/>
        <v>0</v>
      </c>
      <c r="E932" s="40">
        <f t="shared" si="128"/>
        <v>0</v>
      </c>
      <c r="F932" s="40">
        <f t="shared" si="129"/>
        <v>0</v>
      </c>
      <c r="G932" s="40">
        <f t="shared" si="130"/>
        <v>0</v>
      </c>
      <c r="H932" s="40">
        <f t="shared" si="131"/>
        <v>0</v>
      </c>
      <c r="I932" s="40">
        <f t="shared" si="132"/>
        <v>0</v>
      </c>
      <c r="J932" s="40">
        <f t="shared" si="133"/>
        <v>0</v>
      </c>
      <c r="K932" s="40">
        <f t="shared" si="134"/>
        <v>0</v>
      </c>
      <c r="L932" s="40">
        <f t="shared" si="135"/>
        <v>0</v>
      </c>
      <c r="M932" s="40">
        <v>1</v>
      </c>
      <c r="N932" s="40">
        <v>1</v>
      </c>
      <c r="O932" s="40">
        <v>1</v>
      </c>
      <c r="P932" s="40">
        <v>1</v>
      </c>
      <c r="Q932" s="40">
        <v>0.90476190476190477</v>
      </c>
      <c r="R932" s="40">
        <v>0.80952380952380953</v>
      </c>
      <c r="S932" s="40">
        <v>0.58730158730158732</v>
      </c>
      <c r="T932" s="40">
        <v>0.34920634920634919</v>
      </c>
      <c r="U932" s="40">
        <v>63</v>
      </c>
    </row>
    <row r="933" spans="1:21">
      <c r="A933" s="40">
        <v>8</v>
      </c>
      <c r="B933" s="40">
        <v>10</v>
      </c>
      <c r="C933" s="40">
        <v>9</v>
      </c>
      <c r="D933" s="40">
        <f t="shared" si="127"/>
        <v>0</v>
      </c>
      <c r="E933" s="40">
        <f t="shared" si="128"/>
        <v>0</v>
      </c>
      <c r="F933" s="40">
        <f t="shared" si="129"/>
        <v>0</v>
      </c>
      <c r="G933" s="40">
        <f t="shared" si="130"/>
        <v>0</v>
      </c>
      <c r="H933" s="40">
        <f t="shared" si="131"/>
        <v>0</v>
      </c>
      <c r="I933" s="40">
        <f t="shared" si="132"/>
        <v>0</v>
      </c>
      <c r="J933" s="40">
        <f t="shared" si="133"/>
        <v>0</v>
      </c>
      <c r="K933" s="40">
        <f t="shared" si="134"/>
        <v>0</v>
      </c>
      <c r="L933" s="40">
        <f t="shared" si="135"/>
        <v>0</v>
      </c>
      <c r="M933" s="40">
        <v>1</v>
      </c>
      <c r="N933" s="40">
        <v>1</v>
      </c>
      <c r="O933" s="40">
        <v>1</v>
      </c>
      <c r="P933" s="40">
        <v>1</v>
      </c>
      <c r="Q933" s="40">
        <v>0.96666666666666667</v>
      </c>
      <c r="R933" s="40">
        <v>0.73333333333333328</v>
      </c>
      <c r="S933" s="40">
        <v>0.5</v>
      </c>
      <c r="T933" s="40">
        <v>0.36666666666666664</v>
      </c>
      <c r="U933" s="40">
        <v>30</v>
      </c>
    </row>
    <row r="934" spans="1:21">
      <c r="A934" s="40">
        <v>8</v>
      </c>
      <c r="B934" s="40">
        <v>10</v>
      </c>
      <c r="C934" s="40">
        <v>10</v>
      </c>
      <c r="D934" s="40">
        <f t="shared" si="127"/>
        <v>0</v>
      </c>
      <c r="E934" s="40">
        <f t="shared" si="128"/>
        <v>0</v>
      </c>
      <c r="F934" s="40">
        <f t="shared" si="129"/>
        <v>0</v>
      </c>
      <c r="G934" s="40">
        <f t="shared" si="130"/>
        <v>0</v>
      </c>
      <c r="H934" s="40">
        <f t="shared" si="131"/>
        <v>0</v>
      </c>
      <c r="I934" s="40">
        <f t="shared" si="132"/>
        <v>0</v>
      </c>
      <c r="J934" s="40">
        <f t="shared" si="133"/>
        <v>0</v>
      </c>
      <c r="K934" s="40">
        <f t="shared" si="134"/>
        <v>0</v>
      </c>
      <c r="L934" s="40">
        <f t="shared" si="135"/>
        <v>0</v>
      </c>
      <c r="M934" s="40">
        <v>1</v>
      </c>
      <c r="N934" s="40">
        <v>1</v>
      </c>
      <c r="O934" s="40">
        <v>1</v>
      </c>
      <c r="P934" s="40">
        <v>1</v>
      </c>
      <c r="Q934" s="40">
        <v>1</v>
      </c>
      <c r="R934" s="40">
        <v>0.83333333333333337</v>
      </c>
      <c r="S934" s="40">
        <v>0.75</v>
      </c>
      <c r="T934" s="40">
        <v>0.58333333333333337</v>
      </c>
      <c r="U934" s="40">
        <v>12</v>
      </c>
    </row>
    <row r="935" spans="1:21">
      <c r="A935" s="40">
        <v>8</v>
      </c>
      <c r="B935" s="40">
        <v>10</v>
      </c>
      <c r="C935" s="40">
        <v>11</v>
      </c>
      <c r="D935" s="40">
        <f t="shared" si="127"/>
        <v>0</v>
      </c>
      <c r="E935" s="40">
        <f t="shared" si="128"/>
        <v>0</v>
      </c>
      <c r="F935" s="40">
        <f t="shared" si="129"/>
        <v>0</v>
      </c>
      <c r="G935" s="40">
        <f t="shared" si="130"/>
        <v>0</v>
      </c>
      <c r="H935" s="40">
        <f t="shared" si="131"/>
        <v>0</v>
      </c>
      <c r="I935" s="40">
        <f t="shared" si="132"/>
        <v>0</v>
      </c>
      <c r="J935" s="40">
        <f t="shared" si="133"/>
        <v>0</v>
      </c>
      <c r="K935" s="40">
        <f t="shared" si="134"/>
        <v>0</v>
      </c>
      <c r="L935" s="40">
        <f t="shared" si="135"/>
        <v>0</v>
      </c>
      <c r="M935" s="40">
        <v>1</v>
      </c>
      <c r="N935" s="40">
        <v>1</v>
      </c>
      <c r="O935" s="40">
        <v>1</v>
      </c>
      <c r="P935" s="40">
        <v>1</v>
      </c>
      <c r="Q935" s="40">
        <v>1</v>
      </c>
      <c r="R935" s="40">
        <v>1</v>
      </c>
      <c r="S935" s="40">
        <v>0.88888888888888884</v>
      </c>
      <c r="T935" s="40">
        <v>0.77777777777777779</v>
      </c>
      <c r="U935" s="40">
        <v>9</v>
      </c>
    </row>
    <row r="936" spans="1:21">
      <c r="A936" s="40">
        <v>8</v>
      </c>
      <c r="B936" s="40">
        <v>10</v>
      </c>
      <c r="C936" s="40">
        <v>12</v>
      </c>
      <c r="D936" s="40">
        <f t="shared" si="127"/>
        <v>0</v>
      </c>
      <c r="E936" s="40">
        <f t="shared" si="128"/>
        <v>0</v>
      </c>
      <c r="F936" s="40">
        <f t="shared" si="129"/>
        <v>0</v>
      </c>
      <c r="G936" s="40">
        <f t="shared" si="130"/>
        <v>0</v>
      </c>
      <c r="H936" s="40">
        <f t="shared" si="131"/>
        <v>0</v>
      </c>
      <c r="I936" s="40">
        <f t="shared" si="132"/>
        <v>0</v>
      </c>
      <c r="J936" s="40">
        <f t="shared" si="133"/>
        <v>0</v>
      </c>
      <c r="K936" s="40">
        <f t="shared" si="134"/>
        <v>0</v>
      </c>
      <c r="L936" s="40">
        <f t="shared" si="135"/>
        <v>0</v>
      </c>
      <c r="M936" s="40">
        <v>1</v>
      </c>
      <c r="N936" s="40">
        <v>1</v>
      </c>
      <c r="O936" s="40">
        <v>1</v>
      </c>
      <c r="P936" s="40">
        <v>1</v>
      </c>
      <c r="Q936" s="40">
        <v>1</v>
      </c>
      <c r="R936" s="40">
        <v>1</v>
      </c>
      <c r="S936" s="40">
        <v>1</v>
      </c>
      <c r="T936" s="40">
        <v>1</v>
      </c>
      <c r="U936" s="40">
        <v>6</v>
      </c>
    </row>
    <row r="937" spans="1:21">
      <c r="A937" s="40">
        <v>8</v>
      </c>
      <c r="B937" s="40">
        <v>11</v>
      </c>
      <c r="C937" s="40">
        <v>4</v>
      </c>
      <c r="D937" s="40">
        <f t="shared" si="127"/>
        <v>0</v>
      </c>
      <c r="E937" s="40">
        <f t="shared" si="128"/>
        <v>0</v>
      </c>
      <c r="F937" s="40">
        <f t="shared" si="129"/>
        <v>0</v>
      </c>
      <c r="G937" s="40">
        <f t="shared" si="130"/>
        <v>0</v>
      </c>
      <c r="H937" s="40">
        <f t="shared" si="131"/>
        <v>0</v>
      </c>
      <c r="I937" s="40">
        <f t="shared" si="132"/>
        <v>0</v>
      </c>
      <c r="J937" s="40">
        <f t="shared" si="133"/>
        <v>0</v>
      </c>
      <c r="K937" s="40">
        <f t="shared" si="134"/>
        <v>0</v>
      </c>
      <c r="L937" s="40">
        <f t="shared" si="135"/>
        <v>0</v>
      </c>
      <c r="M937" s="40">
        <v>1</v>
      </c>
      <c r="N937" s="40">
        <v>1</v>
      </c>
      <c r="O937" s="40">
        <v>1</v>
      </c>
      <c r="P937" s="40">
        <v>1</v>
      </c>
      <c r="Q937" s="40">
        <v>1</v>
      </c>
      <c r="R937" s="40">
        <v>1</v>
      </c>
      <c r="S937" s="40">
        <v>0.66666666666666663</v>
      </c>
      <c r="T937" s="40">
        <v>0.33333333333333331</v>
      </c>
      <c r="U937" s="40">
        <v>3</v>
      </c>
    </row>
    <row r="938" spans="1:21">
      <c r="A938" s="40">
        <v>8</v>
      </c>
      <c r="B938" s="40">
        <v>11</v>
      </c>
      <c r="C938" s="40">
        <v>5</v>
      </c>
      <c r="D938" s="40">
        <f t="shared" si="127"/>
        <v>0</v>
      </c>
      <c r="E938" s="40">
        <f t="shared" si="128"/>
        <v>0</v>
      </c>
      <c r="F938" s="40">
        <f t="shared" si="129"/>
        <v>0</v>
      </c>
      <c r="G938" s="40">
        <f t="shared" si="130"/>
        <v>0</v>
      </c>
      <c r="H938" s="40">
        <f t="shared" si="131"/>
        <v>0</v>
      </c>
      <c r="I938" s="40">
        <f t="shared" si="132"/>
        <v>0</v>
      </c>
      <c r="J938" s="40">
        <f t="shared" si="133"/>
        <v>0</v>
      </c>
      <c r="K938" s="40">
        <f t="shared" si="134"/>
        <v>0</v>
      </c>
      <c r="L938" s="40">
        <f t="shared" si="135"/>
        <v>0</v>
      </c>
      <c r="M938" s="40">
        <v>1</v>
      </c>
      <c r="N938" s="40">
        <v>1</v>
      </c>
      <c r="O938" s="40">
        <v>1</v>
      </c>
      <c r="P938" s="40">
        <v>1</v>
      </c>
      <c r="Q938" s="40">
        <v>1</v>
      </c>
      <c r="R938" s="40">
        <v>0.83333333333333337</v>
      </c>
      <c r="S938" s="40">
        <v>0.58333333333333337</v>
      </c>
      <c r="T938" s="40">
        <v>0.41666666666666669</v>
      </c>
      <c r="U938" s="40">
        <v>12</v>
      </c>
    </row>
    <row r="939" spans="1:21">
      <c r="A939" s="40">
        <v>8</v>
      </c>
      <c r="B939" s="40">
        <v>11</v>
      </c>
      <c r="C939" s="40">
        <v>6</v>
      </c>
      <c r="D939" s="40">
        <f t="shared" si="127"/>
        <v>0</v>
      </c>
      <c r="E939" s="40">
        <f t="shared" si="128"/>
        <v>0</v>
      </c>
      <c r="F939" s="40">
        <f t="shared" si="129"/>
        <v>0</v>
      </c>
      <c r="G939" s="40">
        <f t="shared" si="130"/>
        <v>0</v>
      </c>
      <c r="H939" s="40">
        <f t="shared" si="131"/>
        <v>0</v>
      </c>
      <c r="I939" s="40">
        <f t="shared" si="132"/>
        <v>0</v>
      </c>
      <c r="J939" s="40">
        <f t="shared" si="133"/>
        <v>0</v>
      </c>
      <c r="K939" s="40">
        <f t="shared" si="134"/>
        <v>0</v>
      </c>
      <c r="L939" s="40">
        <f t="shared" si="135"/>
        <v>0</v>
      </c>
      <c r="M939" s="40">
        <v>1</v>
      </c>
      <c r="N939" s="40">
        <v>1</v>
      </c>
      <c r="O939" s="40">
        <v>1</v>
      </c>
      <c r="P939" s="40">
        <v>1</v>
      </c>
      <c r="Q939" s="40">
        <v>1</v>
      </c>
      <c r="R939" s="40">
        <v>0.82857142857142863</v>
      </c>
      <c r="S939" s="40">
        <v>0.5714285714285714</v>
      </c>
      <c r="T939" s="40">
        <v>0.31428571428571428</v>
      </c>
      <c r="U939" s="40">
        <v>35</v>
      </c>
    </row>
    <row r="940" spans="1:21">
      <c r="A940" s="40">
        <v>8</v>
      </c>
      <c r="B940" s="40">
        <v>11</v>
      </c>
      <c r="C940" s="40">
        <v>7</v>
      </c>
      <c r="D940" s="40">
        <f t="shared" si="127"/>
        <v>0</v>
      </c>
      <c r="E940" s="40">
        <f t="shared" si="128"/>
        <v>0</v>
      </c>
      <c r="F940" s="40">
        <f t="shared" si="129"/>
        <v>0</v>
      </c>
      <c r="G940" s="40">
        <f t="shared" si="130"/>
        <v>0</v>
      </c>
      <c r="H940" s="40">
        <f t="shared" si="131"/>
        <v>0</v>
      </c>
      <c r="I940" s="40">
        <f t="shared" si="132"/>
        <v>0</v>
      </c>
      <c r="J940" s="40">
        <f t="shared" si="133"/>
        <v>0</v>
      </c>
      <c r="K940" s="40">
        <f t="shared" si="134"/>
        <v>0</v>
      </c>
      <c r="L940" s="40">
        <f t="shared" si="135"/>
        <v>0</v>
      </c>
      <c r="M940" s="40">
        <v>1</v>
      </c>
      <c r="N940" s="40">
        <v>1</v>
      </c>
      <c r="O940" s="40">
        <v>1</v>
      </c>
      <c r="P940" s="40">
        <v>1</v>
      </c>
      <c r="Q940" s="40">
        <v>1</v>
      </c>
      <c r="R940" s="40">
        <v>0.89473684210526316</v>
      </c>
      <c r="S940" s="40">
        <v>0.68421052631578949</v>
      </c>
      <c r="T940" s="40">
        <v>0.42105263157894735</v>
      </c>
      <c r="U940" s="40">
        <v>57</v>
      </c>
    </row>
    <row r="941" spans="1:21">
      <c r="A941" s="40">
        <v>8</v>
      </c>
      <c r="B941" s="40">
        <v>11</v>
      </c>
      <c r="C941" s="40">
        <v>8</v>
      </c>
      <c r="D941" s="40">
        <f t="shared" si="127"/>
        <v>0</v>
      </c>
      <c r="E941" s="40">
        <f t="shared" si="128"/>
        <v>0</v>
      </c>
      <c r="F941" s="40">
        <f t="shared" si="129"/>
        <v>0</v>
      </c>
      <c r="G941" s="40">
        <f t="shared" si="130"/>
        <v>0</v>
      </c>
      <c r="H941" s="40">
        <f t="shared" si="131"/>
        <v>0</v>
      </c>
      <c r="I941" s="40">
        <f t="shared" si="132"/>
        <v>0</v>
      </c>
      <c r="J941" s="40">
        <f t="shared" si="133"/>
        <v>0</v>
      </c>
      <c r="K941" s="40">
        <f t="shared" si="134"/>
        <v>0</v>
      </c>
      <c r="L941" s="40">
        <f t="shared" si="135"/>
        <v>0</v>
      </c>
      <c r="M941" s="40">
        <v>1</v>
      </c>
      <c r="N941" s="40">
        <v>1</v>
      </c>
      <c r="O941" s="40">
        <v>1</v>
      </c>
      <c r="P941" s="40">
        <v>0.9821428571428571</v>
      </c>
      <c r="Q941" s="40">
        <v>0.9464285714285714</v>
      </c>
      <c r="R941" s="40">
        <v>0.8571428571428571</v>
      </c>
      <c r="S941" s="40">
        <v>0.6964285714285714</v>
      </c>
      <c r="T941" s="40">
        <v>0.5178571428571429</v>
      </c>
      <c r="U941" s="40">
        <v>56</v>
      </c>
    </row>
    <row r="942" spans="1:21">
      <c r="A942" s="40">
        <v>8</v>
      </c>
      <c r="B942" s="40">
        <v>11</v>
      </c>
      <c r="C942" s="40">
        <v>9</v>
      </c>
      <c r="D942" s="40">
        <f t="shared" si="127"/>
        <v>0</v>
      </c>
      <c r="E942" s="40">
        <f t="shared" si="128"/>
        <v>0</v>
      </c>
      <c r="F942" s="40">
        <f t="shared" si="129"/>
        <v>0</v>
      </c>
      <c r="G942" s="40">
        <f t="shared" si="130"/>
        <v>0</v>
      </c>
      <c r="H942" s="40">
        <f t="shared" si="131"/>
        <v>0</v>
      </c>
      <c r="I942" s="40">
        <f t="shared" si="132"/>
        <v>0</v>
      </c>
      <c r="J942" s="40">
        <f t="shared" si="133"/>
        <v>0</v>
      </c>
      <c r="K942" s="40">
        <f t="shared" si="134"/>
        <v>0</v>
      </c>
      <c r="L942" s="40">
        <f t="shared" si="135"/>
        <v>0</v>
      </c>
      <c r="M942" s="40">
        <v>1</v>
      </c>
      <c r="N942" s="40">
        <v>1</v>
      </c>
      <c r="O942" s="40">
        <v>1</v>
      </c>
      <c r="P942" s="40">
        <v>1</v>
      </c>
      <c r="Q942" s="40">
        <v>0.96666666666666667</v>
      </c>
      <c r="R942" s="40">
        <v>0.8</v>
      </c>
      <c r="S942" s="40">
        <v>0.56666666666666665</v>
      </c>
      <c r="T942" s="40">
        <v>0.43333333333333335</v>
      </c>
      <c r="U942" s="40">
        <v>30</v>
      </c>
    </row>
    <row r="943" spans="1:21">
      <c r="A943" s="40">
        <v>8</v>
      </c>
      <c r="B943" s="40">
        <v>11</v>
      </c>
      <c r="C943" s="40">
        <v>10</v>
      </c>
      <c r="D943" s="40">
        <f t="shared" si="127"/>
        <v>0</v>
      </c>
      <c r="E943" s="40">
        <f t="shared" si="128"/>
        <v>0</v>
      </c>
      <c r="F943" s="40">
        <f t="shared" si="129"/>
        <v>0</v>
      </c>
      <c r="G943" s="40">
        <f t="shared" si="130"/>
        <v>0</v>
      </c>
      <c r="H943" s="40">
        <f t="shared" si="131"/>
        <v>0</v>
      </c>
      <c r="I943" s="40">
        <f t="shared" si="132"/>
        <v>0</v>
      </c>
      <c r="J943" s="40">
        <f t="shared" si="133"/>
        <v>0</v>
      </c>
      <c r="K943" s="40">
        <f t="shared" si="134"/>
        <v>0</v>
      </c>
      <c r="L943" s="40">
        <f t="shared" si="135"/>
        <v>0</v>
      </c>
      <c r="M943" s="40">
        <v>1</v>
      </c>
      <c r="N943" s="40">
        <v>1</v>
      </c>
      <c r="O943" s="40">
        <v>1</v>
      </c>
      <c r="P943" s="40">
        <v>1</v>
      </c>
      <c r="Q943" s="40">
        <v>1</v>
      </c>
      <c r="R943" s="40">
        <v>1</v>
      </c>
      <c r="S943" s="40">
        <v>0.77777777777777779</v>
      </c>
      <c r="T943" s="40">
        <v>0.61111111111111116</v>
      </c>
      <c r="U943" s="40">
        <v>18</v>
      </c>
    </row>
    <row r="944" spans="1:21">
      <c r="A944" s="40">
        <v>8</v>
      </c>
      <c r="B944" s="40">
        <v>11</v>
      </c>
      <c r="C944" s="40">
        <v>11</v>
      </c>
      <c r="D944" s="40">
        <f t="shared" si="127"/>
        <v>0</v>
      </c>
      <c r="E944" s="40">
        <f t="shared" si="128"/>
        <v>0</v>
      </c>
      <c r="F944" s="40">
        <f t="shared" si="129"/>
        <v>0</v>
      </c>
      <c r="G944" s="40">
        <f t="shared" si="130"/>
        <v>0</v>
      </c>
      <c r="H944" s="40">
        <f t="shared" si="131"/>
        <v>0</v>
      </c>
      <c r="I944" s="40">
        <f t="shared" si="132"/>
        <v>0</v>
      </c>
      <c r="J944" s="40">
        <f t="shared" si="133"/>
        <v>0</v>
      </c>
      <c r="K944" s="40">
        <f t="shared" si="134"/>
        <v>0</v>
      </c>
      <c r="L944" s="40">
        <f t="shared" si="135"/>
        <v>0</v>
      </c>
      <c r="M944" s="40">
        <v>1</v>
      </c>
      <c r="N944" s="40">
        <v>1</v>
      </c>
      <c r="O944" s="40">
        <v>1</v>
      </c>
      <c r="P944" s="40">
        <v>0.8571428571428571</v>
      </c>
      <c r="Q944" s="40">
        <v>0.7142857142857143</v>
      </c>
      <c r="R944" s="40">
        <v>0.7142857142857143</v>
      </c>
      <c r="S944" s="40">
        <v>0.42857142857142855</v>
      </c>
      <c r="T944" s="40">
        <v>0.2857142857142857</v>
      </c>
      <c r="U944" s="40">
        <v>7</v>
      </c>
    </row>
    <row r="945" spans="1:21">
      <c r="A945" s="40">
        <v>8</v>
      </c>
      <c r="B945" s="40">
        <v>11</v>
      </c>
      <c r="C945" s="40">
        <v>12</v>
      </c>
      <c r="D945" s="40">
        <f t="shared" si="127"/>
        <v>0</v>
      </c>
      <c r="E945" s="40">
        <f t="shared" si="128"/>
        <v>0</v>
      </c>
      <c r="F945" s="40">
        <f t="shared" si="129"/>
        <v>0</v>
      </c>
      <c r="G945" s="40">
        <f t="shared" si="130"/>
        <v>0</v>
      </c>
      <c r="H945" s="40">
        <f t="shared" si="131"/>
        <v>0</v>
      </c>
      <c r="I945" s="40">
        <f t="shared" si="132"/>
        <v>0</v>
      </c>
      <c r="J945" s="40">
        <f t="shared" si="133"/>
        <v>0</v>
      </c>
      <c r="K945" s="40">
        <f t="shared" si="134"/>
        <v>0</v>
      </c>
      <c r="L945" s="40">
        <f t="shared" si="135"/>
        <v>0</v>
      </c>
      <c r="M945" s="40">
        <v>1</v>
      </c>
      <c r="N945" s="40">
        <v>1</v>
      </c>
      <c r="O945" s="40">
        <v>0.90909090909090906</v>
      </c>
      <c r="P945" s="40">
        <v>0.90909090909090906</v>
      </c>
      <c r="Q945" s="40">
        <v>0.81818181818181823</v>
      </c>
      <c r="R945" s="40">
        <v>0.72727272727272729</v>
      </c>
      <c r="S945" s="40">
        <v>0.63636363636363635</v>
      </c>
      <c r="T945" s="40">
        <v>0.45454545454545453</v>
      </c>
      <c r="U945" s="40">
        <v>11</v>
      </c>
    </row>
    <row r="946" spans="1:21">
      <c r="A946" s="40">
        <v>8</v>
      </c>
      <c r="B946" s="40">
        <v>12</v>
      </c>
      <c r="C946" s="40">
        <v>3</v>
      </c>
      <c r="D946" s="40">
        <f t="shared" si="127"/>
        <v>0</v>
      </c>
      <c r="E946" s="40">
        <f t="shared" si="128"/>
        <v>0</v>
      </c>
      <c r="F946" s="40">
        <f t="shared" si="129"/>
        <v>0</v>
      </c>
      <c r="G946" s="40">
        <f t="shared" si="130"/>
        <v>0</v>
      </c>
      <c r="H946" s="40">
        <f t="shared" si="131"/>
        <v>0</v>
      </c>
      <c r="I946" s="40">
        <f t="shared" si="132"/>
        <v>0</v>
      </c>
      <c r="J946" s="40">
        <f t="shared" si="133"/>
        <v>0</v>
      </c>
      <c r="K946" s="40">
        <f t="shared" si="134"/>
        <v>0</v>
      </c>
      <c r="L946" s="40">
        <f t="shared" si="135"/>
        <v>0</v>
      </c>
      <c r="M946" s="40">
        <v>1</v>
      </c>
      <c r="N946" s="40">
        <v>1</v>
      </c>
      <c r="O946" s="40">
        <v>1</v>
      </c>
      <c r="P946" s="40">
        <v>1</v>
      </c>
      <c r="Q946" s="40">
        <v>1</v>
      </c>
      <c r="R946" s="40">
        <v>1</v>
      </c>
      <c r="S946" s="40">
        <v>1</v>
      </c>
      <c r="T946" s="40">
        <v>1</v>
      </c>
      <c r="U946" s="40">
        <v>1</v>
      </c>
    </row>
    <row r="947" spans="1:21">
      <c r="A947" s="40">
        <v>8</v>
      </c>
      <c r="B947" s="40">
        <v>12</v>
      </c>
      <c r="C947" s="40">
        <v>4</v>
      </c>
      <c r="D947" s="40">
        <f t="shared" si="127"/>
        <v>0</v>
      </c>
      <c r="E947" s="40">
        <f t="shared" si="128"/>
        <v>0</v>
      </c>
      <c r="F947" s="40">
        <f t="shared" si="129"/>
        <v>0</v>
      </c>
      <c r="G947" s="40">
        <f t="shared" si="130"/>
        <v>0</v>
      </c>
      <c r="H947" s="40">
        <f t="shared" si="131"/>
        <v>0</v>
      </c>
      <c r="I947" s="40">
        <f t="shared" si="132"/>
        <v>0</v>
      </c>
      <c r="J947" s="40">
        <f t="shared" si="133"/>
        <v>0</v>
      </c>
      <c r="K947" s="40">
        <f t="shared" si="134"/>
        <v>0</v>
      </c>
      <c r="L947" s="40">
        <f t="shared" si="135"/>
        <v>0</v>
      </c>
      <c r="M947" s="40">
        <v>1</v>
      </c>
      <c r="N947" s="40">
        <v>1</v>
      </c>
      <c r="O947" s="40">
        <v>1</v>
      </c>
      <c r="P947" s="40">
        <v>1</v>
      </c>
      <c r="Q947" s="40">
        <v>1</v>
      </c>
      <c r="R947" s="40">
        <v>1</v>
      </c>
      <c r="S947" s="40">
        <v>0.5</v>
      </c>
      <c r="T947" s="40">
        <v>0.5</v>
      </c>
      <c r="U947" s="40">
        <v>4</v>
      </c>
    </row>
    <row r="948" spans="1:21">
      <c r="A948" s="40">
        <v>8</v>
      </c>
      <c r="B948" s="40">
        <v>12</v>
      </c>
      <c r="C948" s="40">
        <v>5</v>
      </c>
      <c r="D948" s="40">
        <f t="shared" si="127"/>
        <v>0</v>
      </c>
      <c r="E948" s="40">
        <f t="shared" si="128"/>
        <v>0</v>
      </c>
      <c r="F948" s="40">
        <f t="shared" si="129"/>
        <v>0</v>
      </c>
      <c r="G948" s="40">
        <f t="shared" si="130"/>
        <v>0</v>
      </c>
      <c r="H948" s="40">
        <f t="shared" si="131"/>
        <v>0</v>
      </c>
      <c r="I948" s="40">
        <f t="shared" si="132"/>
        <v>0</v>
      </c>
      <c r="J948" s="40">
        <f t="shared" si="133"/>
        <v>0</v>
      </c>
      <c r="K948" s="40">
        <f t="shared" si="134"/>
        <v>0</v>
      </c>
      <c r="L948" s="40">
        <f t="shared" si="135"/>
        <v>0</v>
      </c>
      <c r="M948" s="40">
        <v>1</v>
      </c>
      <c r="N948" s="40">
        <v>1</v>
      </c>
      <c r="O948" s="40">
        <v>1</v>
      </c>
      <c r="P948" s="40">
        <v>1</v>
      </c>
      <c r="Q948" s="40">
        <v>1</v>
      </c>
      <c r="R948" s="40">
        <v>1</v>
      </c>
      <c r="S948" s="40">
        <v>0.625</v>
      </c>
      <c r="T948" s="40">
        <v>0.5</v>
      </c>
      <c r="U948" s="40">
        <v>8</v>
      </c>
    </row>
    <row r="949" spans="1:21">
      <c r="A949" s="40">
        <v>8</v>
      </c>
      <c r="B949" s="40">
        <v>12</v>
      </c>
      <c r="C949" s="40">
        <v>6</v>
      </c>
      <c r="D949" s="40">
        <f t="shared" si="127"/>
        <v>0</v>
      </c>
      <c r="E949" s="40">
        <f t="shared" si="128"/>
        <v>0</v>
      </c>
      <c r="F949" s="40">
        <f t="shared" si="129"/>
        <v>0</v>
      </c>
      <c r="G949" s="40">
        <f t="shared" si="130"/>
        <v>0</v>
      </c>
      <c r="H949" s="40">
        <f t="shared" si="131"/>
        <v>0</v>
      </c>
      <c r="I949" s="40">
        <f t="shared" si="132"/>
        <v>0</v>
      </c>
      <c r="J949" s="40">
        <f t="shared" si="133"/>
        <v>0</v>
      </c>
      <c r="K949" s="40">
        <f t="shared" si="134"/>
        <v>0</v>
      </c>
      <c r="L949" s="40">
        <f t="shared" si="135"/>
        <v>0</v>
      </c>
      <c r="M949" s="40">
        <v>1</v>
      </c>
      <c r="N949" s="40">
        <v>1</v>
      </c>
      <c r="O949" s="40">
        <v>1</v>
      </c>
      <c r="P949" s="40">
        <v>1</v>
      </c>
      <c r="Q949" s="40">
        <v>1</v>
      </c>
      <c r="R949" s="40">
        <v>0.94736842105263153</v>
      </c>
      <c r="S949" s="40">
        <v>0.68421052631578949</v>
      </c>
      <c r="T949" s="40">
        <v>0.52631578947368418</v>
      </c>
      <c r="U949" s="40">
        <v>19</v>
      </c>
    </row>
    <row r="950" spans="1:21">
      <c r="A950" s="40">
        <v>8</v>
      </c>
      <c r="B950" s="40">
        <v>12</v>
      </c>
      <c r="C950" s="40">
        <v>7</v>
      </c>
      <c r="D950" s="40">
        <f t="shared" si="127"/>
        <v>0</v>
      </c>
      <c r="E950" s="40">
        <f t="shared" si="128"/>
        <v>0</v>
      </c>
      <c r="F950" s="40">
        <f t="shared" si="129"/>
        <v>0</v>
      </c>
      <c r="G950" s="40">
        <f t="shared" si="130"/>
        <v>0</v>
      </c>
      <c r="H950" s="40">
        <f t="shared" si="131"/>
        <v>0</v>
      </c>
      <c r="I950" s="40">
        <f t="shared" si="132"/>
        <v>0</v>
      </c>
      <c r="J950" s="40">
        <f t="shared" si="133"/>
        <v>0</v>
      </c>
      <c r="K950" s="40">
        <f t="shared" si="134"/>
        <v>0</v>
      </c>
      <c r="L950" s="40">
        <f t="shared" si="135"/>
        <v>0</v>
      </c>
      <c r="M950" s="40">
        <v>1</v>
      </c>
      <c r="N950" s="40">
        <v>1</v>
      </c>
      <c r="O950" s="40">
        <v>1</v>
      </c>
      <c r="P950" s="40">
        <v>1</v>
      </c>
      <c r="Q950" s="40">
        <v>0.97674418604651159</v>
      </c>
      <c r="R950" s="40">
        <v>0.93023255813953487</v>
      </c>
      <c r="S950" s="40">
        <v>0.81395348837209303</v>
      </c>
      <c r="T950" s="40">
        <v>0.62790697674418605</v>
      </c>
      <c r="U950" s="40">
        <v>43</v>
      </c>
    </row>
    <row r="951" spans="1:21">
      <c r="A951" s="40">
        <v>8</v>
      </c>
      <c r="B951" s="40">
        <v>12</v>
      </c>
      <c r="C951" s="40">
        <v>8</v>
      </c>
      <c r="D951" s="40">
        <f t="shared" si="127"/>
        <v>0</v>
      </c>
      <c r="E951" s="40">
        <f t="shared" si="128"/>
        <v>0</v>
      </c>
      <c r="F951" s="40">
        <f t="shared" si="129"/>
        <v>0</v>
      </c>
      <c r="G951" s="40">
        <f t="shared" si="130"/>
        <v>0</v>
      </c>
      <c r="H951" s="40">
        <f t="shared" si="131"/>
        <v>0</v>
      </c>
      <c r="I951" s="40">
        <f t="shared" si="132"/>
        <v>0</v>
      </c>
      <c r="J951" s="40">
        <f t="shared" si="133"/>
        <v>0</v>
      </c>
      <c r="K951" s="40">
        <f t="shared" si="134"/>
        <v>0</v>
      </c>
      <c r="L951" s="40">
        <f t="shared" si="135"/>
        <v>0</v>
      </c>
      <c r="M951" s="40">
        <v>1</v>
      </c>
      <c r="N951" s="40">
        <v>1</v>
      </c>
      <c r="O951" s="40">
        <v>1</v>
      </c>
      <c r="P951" s="40">
        <v>1</v>
      </c>
      <c r="Q951" s="40">
        <v>0.97826086956521741</v>
      </c>
      <c r="R951" s="40">
        <v>0.95652173913043481</v>
      </c>
      <c r="S951" s="40">
        <v>0.67391304347826086</v>
      </c>
      <c r="T951" s="40">
        <v>0.56521739130434778</v>
      </c>
      <c r="U951" s="40">
        <v>46</v>
      </c>
    </row>
    <row r="952" spans="1:21">
      <c r="A952" s="40">
        <v>8</v>
      </c>
      <c r="B952" s="40">
        <v>12</v>
      </c>
      <c r="C952" s="40">
        <v>9</v>
      </c>
      <c r="D952" s="40">
        <f t="shared" si="127"/>
        <v>0</v>
      </c>
      <c r="E952" s="40">
        <f t="shared" si="128"/>
        <v>0</v>
      </c>
      <c r="F952" s="40">
        <f t="shared" si="129"/>
        <v>0</v>
      </c>
      <c r="G952" s="40">
        <f t="shared" si="130"/>
        <v>0</v>
      </c>
      <c r="H952" s="40">
        <f t="shared" si="131"/>
        <v>0</v>
      </c>
      <c r="I952" s="40">
        <f t="shared" si="132"/>
        <v>0</v>
      </c>
      <c r="J952" s="40">
        <f t="shared" si="133"/>
        <v>0</v>
      </c>
      <c r="K952" s="40">
        <f t="shared" si="134"/>
        <v>0</v>
      </c>
      <c r="L952" s="40">
        <f t="shared" si="135"/>
        <v>0</v>
      </c>
      <c r="M952" s="40">
        <v>1</v>
      </c>
      <c r="N952" s="40">
        <v>1</v>
      </c>
      <c r="O952" s="40">
        <v>1</v>
      </c>
      <c r="P952" s="40">
        <v>1</v>
      </c>
      <c r="Q952" s="40">
        <v>1</v>
      </c>
      <c r="R952" s="40">
        <v>0.96666666666666667</v>
      </c>
      <c r="S952" s="40">
        <v>0.8</v>
      </c>
      <c r="T952" s="40">
        <v>0.73333333333333328</v>
      </c>
      <c r="U952" s="40">
        <v>30</v>
      </c>
    </row>
    <row r="953" spans="1:21">
      <c r="A953" s="40">
        <v>8</v>
      </c>
      <c r="B953" s="40">
        <v>12</v>
      </c>
      <c r="C953" s="40">
        <v>10</v>
      </c>
      <c r="D953" s="40">
        <f t="shared" si="127"/>
        <v>0</v>
      </c>
      <c r="E953" s="40">
        <f t="shared" si="128"/>
        <v>0</v>
      </c>
      <c r="F953" s="40">
        <f t="shared" si="129"/>
        <v>0</v>
      </c>
      <c r="G953" s="40">
        <f t="shared" si="130"/>
        <v>0</v>
      </c>
      <c r="H953" s="40">
        <f t="shared" si="131"/>
        <v>0</v>
      </c>
      <c r="I953" s="40">
        <f t="shared" si="132"/>
        <v>0</v>
      </c>
      <c r="J953" s="40">
        <f t="shared" si="133"/>
        <v>0</v>
      </c>
      <c r="K953" s="40">
        <f t="shared" si="134"/>
        <v>0</v>
      </c>
      <c r="L953" s="40">
        <f t="shared" si="135"/>
        <v>0</v>
      </c>
      <c r="M953" s="40">
        <v>1</v>
      </c>
      <c r="N953" s="40">
        <v>1</v>
      </c>
      <c r="O953" s="40">
        <v>1</v>
      </c>
      <c r="P953" s="40">
        <v>1</v>
      </c>
      <c r="Q953" s="40">
        <v>1</v>
      </c>
      <c r="R953" s="40">
        <v>1</v>
      </c>
      <c r="S953" s="40">
        <v>0.9</v>
      </c>
      <c r="T953" s="40">
        <v>0.8</v>
      </c>
      <c r="U953" s="40">
        <v>10</v>
      </c>
    </row>
    <row r="954" spans="1:21">
      <c r="A954" s="40">
        <v>8</v>
      </c>
      <c r="B954" s="40">
        <v>12</v>
      </c>
      <c r="C954" s="40">
        <v>11</v>
      </c>
      <c r="D954" s="40">
        <f t="shared" si="127"/>
        <v>0</v>
      </c>
      <c r="E954" s="40">
        <f t="shared" si="128"/>
        <v>0</v>
      </c>
      <c r="F954" s="40">
        <f t="shared" si="129"/>
        <v>0</v>
      </c>
      <c r="G954" s="40">
        <f t="shared" si="130"/>
        <v>0</v>
      </c>
      <c r="H954" s="40">
        <f t="shared" si="131"/>
        <v>0</v>
      </c>
      <c r="I954" s="40">
        <f t="shared" si="132"/>
        <v>0</v>
      </c>
      <c r="J954" s="40">
        <f t="shared" si="133"/>
        <v>0</v>
      </c>
      <c r="K954" s="40">
        <f t="shared" si="134"/>
        <v>0</v>
      </c>
      <c r="L954" s="40">
        <f t="shared" si="135"/>
        <v>0</v>
      </c>
      <c r="M954" s="40">
        <v>1</v>
      </c>
      <c r="N954" s="40">
        <v>1</v>
      </c>
      <c r="O954" s="40">
        <v>1</v>
      </c>
      <c r="P954" s="40">
        <v>1</v>
      </c>
      <c r="Q954" s="40">
        <v>1</v>
      </c>
      <c r="R954" s="40">
        <v>0.8571428571428571</v>
      </c>
      <c r="S954" s="40">
        <v>0.8571428571428571</v>
      </c>
      <c r="T954" s="40">
        <v>0.7142857142857143</v>
      </c>
      <c r="U954" s="40">
        <v>7</v>
      </c>
    </row>
    <row r="955" spans="1:21">
      <c r="A955" s="40">
        <v>8</v>
      </c>
      <c r="B955" s="40">
        <v>12</v>
      </c>
      <c r="C955" s="40">
        <v>12</v>
      </c>
      <c r="D955" s="40">
        <f t="shared" si="127"/>
        <v>0</v>
      </c>
      <c r="E955" s="40">
        <f t="shared" si="128"/>
        <v>0</v>
      </c>
      <c r="F955" s="40">
        <f t="shared" si="129"/>
        <v>0</v>
      </c>
      <c r="G955" s="40">
        <f t="shared" si="130"/>
        <v>0</v>
      </c>
      <c r="H955" s="40">
        <f t="shared" si="131"/>
        <v>0</v>
      </c>
      <c r="I955" s="40">
        <f t="shared" si="132"/>
        <v>0</v>
      </c>
      <c r="J955" s="40">
        <f t="shared" si="133"/>
        <v>0</v>
      </c>
      <c r="K955" s="40">
        <f t="shared" si="134"/>
        <v>0</v>
      </c>
      <c r="L955" s="40">
        <f t="shared" si="135"/>
        <v>0</v>
      </c>
      <c r="M955" s="40">
        <v>1</v>
      </c>
      <c r="N955" s="40">
        <v>1</v>
      </c>
      <c r="O955" s="40">
        <v>1</v>
      </c>
      <c r="P955" s="40">
        <v>0.9285714285714286</v>
      </c>
      <c r="Q955" s="40">
        <v>0.9285714285714286</v>
      </c>
      <c r="R955" s="40">
        <v>0.9285714285714286</v>
      </c>
      <c r="S955" s="40">
        <v>0.5714285714285714</v>
      </c>
      <c r="T955" s="40">
        <v>0.42857142857142855</v>
      </c>
      <c r="U955" s="40">
        <v>14</v>
      </c>
    </row>
    <row r="956" spans="1:21">
      <c r="A956" s="40">
        <v>8</v>
      </c>
      <c r="B956" s="40">
        <v>13</v>
      </c>
      <c r="C956" s="40">
        <v>5</v>
      </c>
      <c r="D956" s="40">
        <f t="shared" si="127"/>
        <v>0</v>
      </c>
      <c r="E956" s="40">
        <f t="shared" si="128"/>
        <v>0</v>
      </c>
      <c r="F956" s="40">
        <f t="shared" si="129"/>
        <v>0</v>
      </c>
      <c r="G956" s="40">
        <f t="shared" si="130"/>
        <v>0</v>
      </c>
      <c r="H956" s="40">
        <f t="shared" si="131"/>
        <v>0</v>
      </c>
      <c r="I956" s="40">
        <f t="shared" si="132"/>
        <v>0</v>
      </c>
      <c r="J956" s="40">
        <f t="shared" si="133"/>
        <v>0</v>
      </c>
      <c r="K956" s="40">
        <f t="shared" si="134"/>
        <v>0</v>
      </c>
      <c r="L956" s="40">
        <f t="shared" si="135"/>
        <v>0</v>
      </c>
      <c r="M956" s="40">
        <v>1</v>
      </c>
      <c r="N956" s="40">
        <v>1</v>
      </c>
      <c r="O956" s="40">
        <v>1</v>
      </c>
      <c r="P956" s="40">
        <v>1</v>
      </c>
      <c r="Q956" s="40">
        <v>1</v>
      </c>
      <c r="R956" s="40">
        <v>1</v>
      </c>
      <c r="S956" s="40">
        <v>1</v>
      </c>
      <c r="T956" s="40">
        <v>0.5</v>
      </c>
      <c r="U956" s="40">
        <v>4</v>
      </c>
    </row>
    <row r="957" spans="1:21">
      <c r="A957" s="40">
        <v>8</v>
      </c>
      <c r="B957" s="40">
        <v>13</v>
      </c>
      <c r="C957" s="40">
        <v>6</v>
      </c>
      <c r="D957" s="40">
        <f t="shared" si="127"/>
        <v>0</v>
      </c>
      <c r="E957" s="40">
        <f t="shared" si="128"/>
        <v>0</v>
      </c>
      <c r="F957" s="40">
        <f t="shared" si="129"/>
        <v>0</v>
      </c>
      <c r="G957" s="40">
        <f t="shared" si="130"/>
        <v>0</v>
      </c>
      <c r="H957" s="40">
        <f t="shared" si="131"/>
        <v>0</v>
      </c>
      <c r="I957" s="40">
        <f t="shared" si="132"/>
        <v>0</v>
      </c>
      <c r="J957" s="40">
        <f t="shared" si="133"/>
        <v>0</v>
      </c>
      <c r="K957" s="40">
        <f t="shared" si="134"/>
        <v>0</v>
      </c>
      <c r="L957" s="40">
        <f t="shared" si="135"/>
        <v>0</v>
      </c>
      <c r="M957" s="40">
        <v>1</v>
      </c>
      <c r="N957" s="40">
        <v>1</v>
      </c>
      <c r="O957" s="40">
        <v>1</v>
      </c>
      <c r="P957" s="40">
        <v>1</v>
      </c>
      <c r="Q957" s="40">
        <v>1</v>
      </c>
      <c r="R957" s="40">
        <v>0.82352941176470584</v>
      </c>
      <c r="S957" s="40">
        <v>0.76470588235294112</v>
      </c>
      <c r="T957" s="40">
        <v>0.70588235294117652</v>
      </c>
      <c r="U957" s="40">
        <v>17</v>
      </c>
    </row>
    <row r="958" spans="1:21">
      <c r="A958" s="40">
        <v>8</v>
      </c>
      <c r="B958" s="40">
        <v>13</v>
      </c>
      <c r="C958" s="40">
        <v>7</v>
      </c>
      <c r="D958" s="40">
        <f t="shared" si="127"/>
        <v>0</v>
      </c>
      <c r="E958" s="40">
        <f t="shared" si="128"/>
        <v>0</v>
      </c>
      <c r="F958" s="40">
        <f t="shared" si="129"/>
        <v>0</v>
      </c>
      <c r="G958" s="40">
        <f t="shared" si="130"/>
        <v>0</v>
      </c>
      <c r="H958" s="40">
        <f t="shared" si="131"/>
        <v>0</v>
      </c>
      <c r="I958" s="40">
        <f t="shared" si="132"/>
        <v>0</v>
      </c>
      <c r="J958" s="40">
        <f t="shared" si="133"/>
        <v>0</v>
      </c>
      <c r="K958" s="40">
        <f t="shared" si="134"/>
        <v>0</v>
      </c>
      <c r="L958" s="40">
        <f t="shared" si="135"/>
        <v>0</v>
      </c>
      <c r="M958" s="40">
        <v>1</v>
      </c>
      <c r="N958" s="40">
        <v>1</v>
      </c>
      <c r="O958" s="40">
        <v>1</v>
      </c>
      <c r="P958" s="40">
        <v>1</v>
      </c>
      <c r="Q958" s="40">
        <v>1</v>
      </c>
      <c r="R958" s="40">
        <v>0.97058823529411764</v>
      </c>
      <c r="S958" s="40">
        <v>0.76470588235294112</v>
      </c>
      <c r="T958" s="40">
        <v>0.67647058823529416</v>
      </c>
      <c r="U958" s="40">
        <v>34</v>
      </c>
    </row>
    <row r="959" spans="1:21">
      <c r="A959" s="40">
        <v>8</v>
      </c>
      <c r="B959" s="40">
        <v>13</v>
      </c>
      <c r="C959" s="40">
        <v>8</v>
      </c>
      <c r="D959" s="40">
        <f t="shared" si="127"/>
        <v>0</v>
      </c>
      <c r="E959" s="40">
        <f t="shared" si="128"/>
        <v>0</v>
      </c>
      <c r="F959" s="40">
        <f t="shared" si="129"/>
        <v>0</v>
      </c>
      <c r="G959" s="40">
        <f t="shared" si="130"/>
        <v>0</v>
      </c>
      <c r="H959" s="40">
        <f t="shared" si="131"/>
        <v>0</v>
      </c>
      <c r="I959" s="40">
        <f t="shared" si="132"/>
        <v>0</v>
      </c>
      <c r="J959" s="40">
        <f t="shared" si="133"/>
        <v>0</v>
      </c>
      <c r="K959" s="40">
        <f t="shared" si="134"/>
        <v>0</v>
      </c>
      <c r="L959" s="40">
        <f t="shared" si="135"/>
        <v>0</v>
      </c>
      <c r="M959" s="40">
        <v>1</v>
      </c>
      <c r="N959" s="40">
        <v>1</v>
      </c>
      <c r="O959" s="40">
        <v>1</v>
      </c>
      <c r="P959" s="40">
        <v>0.96875</v>
      </c>
      <c r="Q959" s="40">
        <v>0.96875</v>
      </c>
      <c r="R959" s="40">
        <v>0.875</v>
      </c>
      <c r="S959" s="40">
        <v>0.6875</v>
      </c>
      <c r="T959" s="40">
        <v>0.53125</v>
      </c>
      <c r="U959" s="40">
        <v>32</v>
      </c>
    </row>
    <row r="960" spans="1:21">
      <c r="A960" s="40">
        <v>8</v>
      </c>
      <c r="B960" s="40">
        <v>13</v>
      </c>
      <c r="C960" s="40">
        <v>9</v>
      </c>
      <c r="D960" s="40">
        <f t="shared" si="127"/>
        <v>0</v>
      </c>
      <c r="E960" s="40">
        <f t="shared" si="128"/>
        <v>0</v>
      </c>
      <c r="F960" s="40">
        <f t="shared" si="129"/>
        <v>0</v>
      </c>
      <c r="G960" s="40">
        <f t="shared" si="130"/>
        <v>0</v>
      </c>
      <c r="H960" s="40">
        <f t="shared" si="131"/>
        <v>0</v>
      </c>
      <c r="I960" s="40">
        <f t="shared" si="132"/>
        <v>0</v>
      </c>
      <c r="J960" s="40">
        <f t="shared" si="133"/>
        <v>0</v>
      </c>
      <c r="K960" s="40">
        <f t="shared" si="134"/>
        <v>0</v>
      </c>
      <c r="L960" s="40">
        <f t="shared" si="135"/>
        <v>0</v>
      </c>
      <c r="M960" s="40">
        <v>1</v>
      </c>
      <c r="N960" s="40">
        <v>1</v>
      </c>
      <c r="O960" s="40">
        <v>1</v>
      </c>
      <c r="P960" s="40">
        <v>1</v>
      </c>
      <c r="Q960" s="40">
        <v>1</v>
      </c>
      <c r="R960" s="40">
        <v>1</v>
      </c>
      <c r="S960" s="40">
        <v>0.8571428571428571</v>
      </c>
      <c r="T960" s="40">
        <v>0.7142857142857143</v>
      </c>
      <c r="U960" s="40">
        <v>21</v>
      </c>
    </row>
    <row r="961" spans="1:21">
      <c r="A961" s="40">
        <v>8</v>
      </c>
      <c r="B961" s="40">
        <v>13</v>
      </c>
      <c r="C961" s="40">
        <v>10</v>
      </c>
      <c r="D961" s="40">
        <f t="shared" si="127"/>
        <v>0</v>
      </c>
      <c r="E961" s="40">
        <f t="shared" si="128"/>
        <v>0</v>
      </c>
      <c r="F961" s="40">
        <f t="shared" si="129"/>
        <v>0</v>
      </c>
      <c r="G961" s="40">
        <f t="shared" si="130"/>
        <v>0</v>
      </c>
      <c r="H961" s="40">
        <f t="shared" si="131"/>
        <v>0</v>
      </c>
      <c r="I961" s="40">
        <f t="shared" si="132"/>
        <v>0</v>
      </c>
      <c r="J961" s="40">
        <f t="shared" si="133"/>
        <v>0</v>
      </c>
      <c r="K961" s="40">
        <f t="shared" si="134"/>
        <v>0</v>
      </c>
      <c r="L961" s="40">
        <f t="shared" si="135"/>
        <v>0</v>
      </c>
      <c r="M961" s="40">
        <v>1</v>
      </c>
      <c r="N961" s="40">
        <v>1</v>
      </c>
      <c r="O961" s="40">
        <v>1</v>
      </c>
      <c r="P961" s="40">
        <v>1</v>
      </c>
      <c r="Q961" s="40">
        <v>0.94444444444444442</v>
      </c>
      <c r="R961" s="40">
        <v>0.94444444444444442</v>
      </c>
      <c r="S961" s="40">
        <v>0.83333333333333337</v>
      </c>
      <c r="T961" s="40">
        <v>0.77777777777777779</v>
      </c>
      <c r="U961" s="40">
        <v>18</v>
      </c>
    </row>
    <row r="962" spans="1:21">
      <c r="A962" s="40">
        <v>8</v>
      </c>
      <c r="B962" s="40">
        <v>13</v>
      </c>
      <c r="C962" s="40">
        <v>11</v>
      </c>
      <c r="D962" s="40">
        <f t="shared" si="127"/>
        <v>0</v>
      </c>
      <c r="E962" s="40">
        <f t="shared" si="128"/>
        <v>0</v>
      </c>
      <c r="F962" s="40">
        <f t="shared" si="129"/>
        <v>0</v>
      </c>
      <c r="G962" s="40">
        <f t="shared" si="130"/>
        <v>0</v>
      </c>
      <c r="H962" s="40">
        <f t="shared" si="131"/>
        <v>0</v>
      </c>
      <c r="I962" s="40">
        <f t="shared" si="132"/>
        <v>0</v>
      </c>
      <c r="J962" s="40">
        <f t="shared" si="133"/>
        <v>0</v>
      </c>
      <c r="K962" s="40">
        <f t="shared" si="134"/>
        <v>0</v>
      </c>
      <c r="L962" s="40">
        <f t="shared" si="135"/>
        <v>0</v>
      </c>
      <c r="M962" s="40">
        <v>1</v>
      </c>
      <c r="N962" s="40">
        <v>1</v>
      </c>
      <c r="O962" s="40">
        <v>1</v>
      </c>
      <c r="P962" s="40">
        <v>1</v>
      </c>
      <c r="Q962" s="40">
        <v>1</v>
      </c>
      <c r="R962" s="40">
        <v>1</v>
      </c>
      <c r="S962" s="40">
        <v>1</v>
      </c>
      <c r="T962" s="40">
        <v>1</v>
      </c>
      <c r="U962" s="40">
        <v>5</v>
      </c>
    </row>
    <row r="963" spans="1:21">
      <c r="A963" s="40">
        <v>8</v>
      </c>
      <c r="B963" s="40">
        <v>13</v>
      </c>
      <c r="C963" s="40">
        <v>12</v>
      </c>
      <c r="D963" s="40">
        <f t="shared" ref="D963:D1026" si="136">IF(AND($A963=$X$2,$B963=$X$33,$C963=$X$18),M963,0)</f>
        <v>0</v>
      </c>
      <c r="E963" s="40">
        <f t="shared" ref="E963:E1026" si="137">IF(AND($A963=$X$2,$B963=$X$33,$C963=$X$18),N963,0)</f>
        <v>0</v>
      </c>
      <c r="F963" s="40">
        <f t="shared" ref="F963:F1026" si="138">IF(AND($A963=$X$2,$B963=$X$33,$C963=$X$18),O963,0)</f>
        <v>0</v>
      </c>
      <c r="G963" s="40">
        <f t="shared" ref="G963:G1026" si="139">IF(AND($A963=$X$2,$B963=$X$33,$C963=$X$18),P963,0)</f>
        <v>0</v>
      </c>
      <c r="H963" s="40">
        <f t="shared" ref="H963:H1026" si="140">IF(AND($A963=$X$2,$B963=$X$33,$C963=$X$18),Q963,0)</f>
        <v>0</v>
      </c>
      <c r="I963" s="40">
        <f t="shared" ref="I963:I1026" si="141">IF(AND($A963=$X$2,$B963=$X$33,$C963=$X$18),R963,0)</f>
        <v>0</v>
      </c>
      <c r="J963" s="40">
        <f t="shared" ref="J963:J1026" si="142">IF(AND($A963=$X$2,$B963=$X$33,$C963=$X$18),S963,0)</f>
        <v>0</v>
      </c>
      <c r="K963" s="40">
        <f t="shared" ref="K963:K1026" si="143">IF(AND($A963=$X$2,$B963=$X$33,$C963=$X$18),T963,0)</f>
        <v>0</v>
      </c>
      <c r="L963" s="40">
        <f t="shared" ref="L963:L1026" si="144">IF(AND($A963=$X$2,$B963=$X$33,$C963=$X$18),U963,0)</f>
        <v>0</v>
      </c>
      <c r="M963" s="40">
        <v>1</v>
      </c>
      <c r="N963" s="40">
        <v>1</v>
      </c>
      <c r="O963" s="40">
        <v>1</v>
      </c>
      <c r="P963" s="40">
        <v>1</v>
      </c>
      <c r="Q963" s="40">
        <v>1</v>
      </c>
      <c r="R963" s="40">
        <v>0.88888888888888884</v>
      </c>
      <c r="S963" s="40">
        <v>0.77777777777777779</v>
      </c>
      <c r="T963" s="40">
        <v>0.66666666666666663</v>
      </c>
      <c r="U963" s="40">
        <v>9</v>
      </c>
    </row>
    <row r="964" spans="1:21">
      <c r="A964" s="40">
        <v>8</v>
      </c>
      <c r="B964" s="40">
        <v>14</v>
      </c>
      <c r="C964" s="40">
        <v>4</v>
      </c>
      <c r="D964" s="40">
        <f t="shared" si="136"/>
        <v>0</v>
      </c>
      <c r="E964" s="40">
        <f t="shared" si="137"/>
        <v>0</v>
      </c>
      <c r="F964" s="40">
        <f t="shared" si="138"/>
        <v>0</v>
      </c>
      <c r="G964" s="40">
        <f t="shared" si="139"/>
        <v>0</v>
      </c>
      <c r="H964" s="40">
        <f t="shared" si="140"/>
        <v>0</v>
      </c>
      <c r="I964" s="40">
        <f t="shared" si="141"/>
        <v>0</v>
      </c>
      <c r="J964" s="40">
        <f t="shared" si="142"/>
        <v>0</v>
      </c>
      <c r="K964" s="40">
        <f t="shared" si="143"/>
        <v>0</v>
      </c>
      <c r="L964" s="40">
        <f t="shared" si="144"/>
        <v>0</v>
      </c>
      <c r="M964" s="40">
        <v>1</v>
      </c>
      <c r="N964" s="40">
        <v>1</v>
      </c>
      <c r="O964" s="40">
        <v>1</v>
      </c>
      <c r="P964" s="40">
        <v>1</v>
      </c>
      <c r="Q964" s="40">
        <v>1</v>
      </c>
      <c r="R964" s="40">
        <v>1</v>
      </c>
      <c r="S964" s="40">
        <v>1</v>
      </c>
      <c r="T964" s="40">
        <v>1</v>
      </c>
      <c r="U964" s="40">
        <v>1</v>
      </c>
    </row>
    <row r="965" spans="1:21">
      <c r="A965" s="40">
        <v>8</v>
      </c>
      <c r="B965" s="40">
        <v>14</v>
      </c>
      <c r="C965" s="40">
        <v>5</v>
      </c>
      <c r="D965" s="40">
        <f t="shared" si="136"/>
        <v>0</v>
      </c>
      <c r="E965" s="40">
        <f t="shared" si="137"/>
        <v>0</v>
      </c>
      <c r="F965" s="40">
        <f t="shared" si="138"/>
        <v>0</v>
      </c>
      <c r="G965" s="40">
        <f t="shared" si="139"/>
        <v>0</v>
      </c>
      <c r="H965" s="40">
        <f t="shared" si="140"/>
        <v>0</v>
      </c>
      <c r="I965" s="40">
        <f t="shared" si="141"/>
        <v>0</v>
      </c>
      <c r="J965" s="40">
        <f t="shared" si="142"/>
        <v>0</v>
      </c>
      <c r="K965" s="40">
        <f t="shared" si="143"/>
        <v>0</v>
      </c>
      <c r="L965" s="40">
        <f t="shared" si="144"/>
        <v>0</v>
      </c>
      <c r="M965" s="40">
        <v>1</v>
      </c>
      <c r="N965" s="40">
        <v>1</v>
      </c>
      <c r="O965" s="40">
        <v>1</v>
      </c>
      <c r="P965" s="40">
        <v>1</v>
      </c>
      <c r="Q965" s="40">
        <v>1</v>
      </c>
      <c r="R965" s="40">
        <v>1</v>
      </c>
      <c r="S965" s="40">
        <v>1</v>
      </c>
      <c r="T965" s="40">
        <v>1</v>
      </c>
      <c r="U965" s="40">
        <v>1</v>
      </c>
    </row>
    <row r="966" spans="1:21">
      <c r="A966" s="40">
        <v>8</v>
      </c>
      <c r="B966" s="40">
        <v>14</v>
      </c>
      <c r="C966" s="40">
        <v>6</v>
      </c>
      <c r="D966" s="40">
        <f t="shared" si="136"/>
        <v>0</v>
      </c>
      <c r="E966" s="40">
        <f t="shared" si="137"/>
        <v>0</v>
      </c>
      <c r="F966" s="40">
        <f t="shared" si="138"/>
        <v>0</v>
      </c>
      <c r="G966" s="40">
        <f t="shared" si="139"/>
        <v>0</v>
      </c>
      <c r="H966" s="40">
        <f t="shared" si="140"/>
        <v>0</v>
      </c>
      <c r="I966" s="40">
        <f t="shared" si="141"/>
        <v>0</v>
      </c>
      <c r="J966" s="40">
        <f t="shared" si="142"/>
        <v>0</v>
      </c>
      <c r="K966" s="40">
        <f t="shared" si="143"/>
        <v>0</v>
      </c>
      <c r="L966" s="40">
        <f t="shared" si="144"/>
        <v>0</v>
      </c>
      <c r="M966" s="40">
        <v>1</v>
      </c>
      <c r="N966" s="40">
        <v>1</v>
      </c>
      <c r="O966" s="40">
        <v>1</v>
      </c>
      <c r="P966" s="40">
        <v>1</v>
      </c>
      <c r="Q966" s="40">
        <v>1</v>
      </c>
      <c r="R966" s="40">
        <v>1</v>
      </c>
      <c r="S966" s="40">
        <v>1</v>
      </c>
      <c r="T966" s="40">
        <v>1</v>
      </c>
      <c r="U966" s="40">
        <v>11</v>
      </c>
    </row>
    <row r="967" spans="1:21">
      <c r="A967" s="40">
        <v>8</v>
      </c>
      <c r="B967" s="40">
        <v>14</v>
      </c>
      <c r="C967" s="40">
        <v>7</v>
      </c>
      <c r="D967" s="40">
        <f t="shared" si="136"/>
        <v>0</v>
      </c>
      <c r="E967" s="40">
        <f t="shared" si="137"/>
        <v>0</v>
      </c>
      <c r="F967" s="40">
        <f t="shared" si="138"/>
        <v>0</v>
      </c>
      <c r="G967" s="40">
        <f t="shared" si="139"/>
        <v>0</v>
      </c>
      <c r="H967" s="40">
        <f t="shared" si="140"/>
        <v>0</v>
      </c>
      <c r="I967" s="40">
        <f t="shared" si="141"/>
        <v>0</v>
      </c>
      <c r="J967" s="40">
        <f t="shared" si="142"/>
        <v>0</v>
      </c>
      <c r="K967" s="40">
        <f t="shared" si="143"/>
        <v>0</v>
      </c>
      <c r="L967" s="40">
        <f t="shared" si="144"/>
        <v>0</v>
      </c>
      <c r="M967" s="40">
        <v>1</v>
      </c>
      <c r="N967" s="40">
        <v>1</v>
      </c>
      <c r="O967" s="40">
        <v>1</v>
      </c>
      <c r="P967" s="40">
        <v>1</v>
      </c>
      <c r="Q967" s="40">
        <v>1</v>
      </c>
      <c r="R967" s="40">
        <v>1</v>
      </c>
      <c r="S967" s="40">
        <v>0.89743589743589747</v>
      </c>
      <c r="T967" s="40">
        <v>0.82051282051282048</v>
      </c>
      <c r="U967" s="40">
        <v>39</v>
      </c>
    </row>
    <row r="968" spans="1:21">
      <c r="A968" s="40">
        <v>8</v>
      </c>
      <c r="B968" s="40">
        <v>14</v>
      </c>
      <c r="C968" s="40">
        <v>8</v>
      </c>
      <c r="D968" s="40">
        <f t="shared" si="136"/>
        <v>0</v>
      </c>
      <c r="E968" s="40">
        <f t="shared" si="137"/>
        <v>0</v>
      </c>
      <c r="F968" s="40">
        <f t="shared" si="138"/>
        <v>0</v>
      </c>
      <c r="G968" s="40">
        <f t="shared" si="139"/>
        <v>0</v>
      </c>
      <c r="H968" s="40">
        <f t="shared" si="140"/>
        <v>0</v>
      </c>
      <c r="I968" s="40">
        <f t="shared" si="141"/>
        <v>0</v>
      </c>
      <c r="J968" s="40">
        <f t="shared" si="142"/>
        <v>0</v>
      </c>
      <c r="K968" s="40">
        <f t="shared" si="143"/>
        <v>0</v>
      </c>
      <c r="L968" s="40">
        <f t="shared" si="144"/>
        <v>0</v>
      </c>
      <c r="M968" s="40">
        <v>1</v>
      </c>
      <c r="N968" s="40">
        <v>1</v>
      </c>
      <c r="O968" s="40">
        <v>1</v>
      </c>
      <c r="P968" s="40">
        <v>1</v>
      </c>
      <c r="Q968" s="40">
        <v>0.97619047619047616</v>
      </c>
      <c r="R968" s="40">
        <v>0.95238095238095233</v>
      </c>
      <c r="S968" s="40">
        <v>0.9285714285714286</v>
      </c>
      <c r="T968" s="40">
        <v>0.90476190476190477</v>
      </c>
      <c r="U968" s="40">
        <v>42</v>
      </c>
    </row>
    <row r="969" spans="1:21">
      <c r="A969" s="40">
        <v>8</v>
      </c>
      <c r="B969" s="40">
        <v>14</v>
      </c>
      <c r="C969" s="40">
        <v>9</v>
      </c>
      <c r="D969" s="40">
        <f t="shared" si="136"/>
        <v>0</v>
      </c>
      <c r="E969" s="40">
        <f t="shared" si="137"/>
        <v>0</v>
      </c>
      <c r="F969" s="40">
        <f t="shared" si="138"/>
        <v>0</v>
      </c>
      <c r="G969" s="40">
        <f t="shared" si="139"/>
        <v>0</v>
      </c>
      <c r="H969" s="40">
        <f t="shared" si="140"/>
        <v>0</v>
      </c>
      <c r="I969" s="40">
        <f t="shared" si="141"/>
        <v>0</v>
      </c>
      <c r="J969" s="40">
        <f t="shared" si="142"/>
        <v>0</v>
      </c>
      <c r="K969" s="40">
        <f t="shared" si="143"/>
        <v>0</v>
      </c>
      <c r="L969" s="40">
        <f t="shared" si="144"/>
        <v>0</v>
      </c>
      <c r="M969" s="40">
        <v>1</v>
      </c>
      <c r="N969" s="40">
        <v>1</v>
      </c>
      <c r="O969" s="40">
        <v>1</v>
      </c>
      <c r="P969" s="40">
        <v>1</v>
      </c>
      <c r="Q969" s="40">
        <v>1</v>
      </c>
      <c r="R969" s="40">
        <v>0.95652173913043481</v>
      </c>
      <c r="S969" s="40">
        <v>0.95652173913043481</v>
      </c>
      <c r="T969" s="40">
        <v>0.93478260869565222</v>
      </c>
      <c r="U969" s="40">
        <v>46</v>
      </c>
    </row>
    <row r="970" spans="1:21">
      <c r="A970" s="40">
        <v>8</v>
      </c>
      <c r="B970" s="40">
        <v>14</v>
      </c>
      <c r="C970" s="40">
        <v>10</v>
      </c>
      <c r="D970" s="40">
        <f t="shared" si="136"/>
        <v>0</v>
      </c>
      <c r="E970" s="40">
        <f t="shared" si="137"/>
        <v>0</v>
      </c>
      <c r="F970" s="40">
        <f t="shared" si="138"/>
        <v>0</v>
      </c>
      <c r="G970" s="40">
        <f t="shared" si="139"/>
        <v>0</v>
      </c>
      <c r="H970" s="40">
        <f t="shared" si="140"/>
        <v>0</v>
      </c>
      <c r="I970" s="40">
        <f t="shared" si="141"/>
        <v>0</v>
      </c>
      <c r="J970" s="40">
        <f t="shared" si="142"/>
        <v>0</v>
      </c>
      <c r="K970" s="40">
        <f t="shared" si="143"/>
        <v>0</v>
      </c>
      <c r="L970" s="40">
        <f t="shared" si="144"/>
        <v>0</v>
      </c>
      <c r="M970" s="40">
        <v>1</v>
      </c>
      <c r="N970" s="40">
        <v>1</v>
      </c>
      <c r="O970" s="40">
        <v>1</v>
      </c>
      <c r="P970" s="40">
        <v>1</v>
      </c>
      <c r="Q970" s="40">
        <v>1</v>
      </c>
      <c r="R970" s="40">
        <v>1</v>
      </c>
      <c r="S970" s="40">
        <v>0.96666666666666667</v>
      </c>
      <c r="T970" s="40">
        <v>0.93333333333333335</v>
      </c>
      <c r="U970" s="40">
        <v>30</v>
      </c>
    </row>
    <row r="971" spans="1:21">
      <c r="A971" s="40">
        <v>8</v>
      </c>
      <c r="B971" s="40">
        <v>14</v>
      </c>
      <c r="C971" s="40">
        <v>11</v>
      </c>
      <c r="D971" s="40">
        <f t="shared" si="136"/>
        <v>0</v>
      </c>
      <c r="E971" s="40">
        <f t="shared" si="137"/>
        <v>0</v>
      </c>
      <c r="F971" s="40">
        <f t="shared" si="138"/>
        <v>0</v>
      </c>
      <c r="G971" s="40">
        <f t="shared" si="139"/>
        <v>0</v>
      </c>
      <c r="H971" s="40">
        <f t="shared" si="140"/>
        <v>0</v>
      </c>
      <c r="I971" s="40">
        <f t="shared" si="141"/>
        <v>0</v>
      </c>
      <c r="J971" s="40">
        <f t="shared" si="142"/>
        <v>0</v>
      </c>
      <c r="K971" s="40">
        <f t="shared" si="143"/>
        <v>0</v>
      </c>
      <c r="L971" s="40">
        <f t="shared" si="144"/>
        <v>0</v>
      </c>
      <c r="M971" s="40">
        <v>1</v>
      </c>
      <c r="N971" s="40">
        <v>1</v>
      </c>
      <c r="O971" s="40">
        <v>1</v>
      </c>
      <c r="P971" s="40">
        <v>1</v>
      </c>
      <c r="Q971" s="40">
        <v>1</v>
      </c>
      <c r="R971" s="40">
        <v>1</v>
      </c>
      <c r="S971" s="40">
        <v>0.94736842105263153</v>
      </c>
      <c r="T971" s="40">
        <v>0.94736842105263153</v>
      </c>
      <c r="U971" s="40">
        <v>19</v>
      </c>
    </row>
    <row r="972" spans="1:21">
      <c r="A972" s="40">
        <v>8</v>
      </c>
      <c r="B972" s="40">
        <v>14</v>
      </c>
      <c r="C972" s="40">
        <v>12</v>
      </c>
      <c r="D972" s="40">
        <f t="shared" si="136"/>
        <v>0</v>
      </c>
      <c r="E972" s="40">
        <f t="shared" si="137"/>
        <v>0</v>
      </c>
      <c r="F972" s="40">
        <f t="shared" si="138"/>
        <v>0</v>
      </c>
      <c r="G972" s="40">
        <f t="shared" si="139"/>
        <v>0</v>
      </c>
      <c r="H972" s="40">
        <f t="shared" si="140"/>
        <v>0</v>
      </c>
      <c r="I972" s="40">
        <f t="shared" si="141"/>
        <v>0</v>
      </c>
      <c r="J972" s="40">
        <f t="shared" si="142"/>
        <v>0</v>
      </c>
      <c r="K972" s="40">
        <f t="shared" si="143"/>
        <v>0</v>
      </c>
      <c r="L972" s="40">
        <f t="shared" si="144"/>
        <v>0</v>
      </c>
      <c r="M972" s="40">
        <v>1</v>
      </c>
      <c r="N972" s="40">
        <v>1</v>
      </c>
      <c r="O972" s="40">
        <v>1</v>
      </c>
      <c r="P972" s="40">
        <v>1</v>
      </c>
      <c r="Q972" s="40">
        <v>1</v>
      </c>
      <c r="R972" s="40">
        <v>0.95833333333333337</v>
      </c>
      <c r="S972" s="40">
        <v>0.9375</v>
      </c>
      <c r="T972" s="40">
        <v>0.91666666666666663</v>
      </c>
      <c r="U972" s="40">
        <v>48</v>
      </c>
    </row>
    <row r="973" spans="1:21">
      <c r="A973" s="40">
        <v>9</v>
      </c>
      <c r="B973" s="40">
        <v>1</v>
      </c>
      <c r="C973" s="40">
        <v>1</v>
      </c>
      <c r="D973" s="40">
        <f t="shared" si="136"/>
        <v>0</v>
      </c>
      <c r="E973" s="40">
        <f t="shared" si="137"/>
        <v>0</v>
      </c>
      <c r="F973" s="40">
        <f t="shared" si="138"/>
        <v>0</v>
      </c>
      <c r="G973" s="40">
        <f t="shared" si="139"/>
        <v>0</v>
      </c>
      <c r="H973" s="40">
        <f t="shared" si="140"/>
        <v>0</v>
      </c>
      <c r="I973" s="40">
        <f t="shared" si="141"/>
        <v>0</v>
      </c>
      <c r="J973" s="40">
        <f t="shared" si="142"/>
        <v>0</v>
      </c>
      <c r="K973" s="40">
        <f t="shared" si="143"/>
        <v>0</v>
      </c>
      <c r="L973" s="40">
        <f t="shared" si="144"/>
        <v>0</v>
      </c>
      <c r="M973" s="40">
        <v>0.55555555555555558</v>
      </c>
      <c r="N973" s="40">
        <v>0</v>
      </c>
      <c r="O973" s="40">
        <v>0</v>
      </c>
      <c r="P973" s="40">
        <v>0</v>
      </c>
      <c r="Q973" s="40">
        <v>0</v>
      </c>
      <c r="R973" s="40">
        <v>0</v>
      </c>
      <c r="S973" s="40">
        <v>0</v>
      </c>
      <c r="T973" s="40">
        <v>0</v>
      </c>
      <c r="U973" s="40">
        <v>9</v>
      </c>
    </row>
    <row r="974" spans="1:21">
      <c r="A974" s="40">
        <v>9</v>
      </c>
      <c r="B974" s="40">
        <v>1</v>
      </c>
      <c r="C974" s="40">
        <v>2</v>
      </c>
      <c r="D974" s="40">
        <f t="shared" si="136"/>
        <v>0</v>
      </c>
      <c r="E974" s="40">
        <f t="shared" si="137"/>
        <v>0</v>
      </c>
      <c r="F974" s="40">
        <f t="shared" si="138"/>
        <v>0</v>
      </c>
      <c r="G974" s="40">
        <f t="shared" si="139"/>
        <v>0</v>
      </c>
      <c r="H974" s="40">
        <f t="shared" si="140"/>
        <v>0</v>
      </c>
      <c r="I974" s="40">
        <f t="shared" si="141"/>
        <v>0</v>
      </c>
      <c r="J974" s="40">
        <f t="shared" si="142"/>
        <v>0</v>
      </c>
      <c r="K974" s="40">
        <f t="shared" si="143"/>
        <v>0</v>
      </c>
      <c r="L974" s="40">
        <f t="shared" si="144"/>
        <v>0</v>
      </c>
      <c r="M974" s="40">
        <v>0.8</v>
      </c>
      <c r="N974" s="40">
        <v>4.4444444444444446E-2</v>
      </c>
      <c r="O974" s="40">
        <v>0</v>
      </c>
      <c r="P974" s="40">
        <v>0</v>
      </c>
      <c r="Q974" s="40">
        <v>0</v>
      </c>
      <c r="R974" s="40">
        <v>0</v>
      </c>
      <c r="S974" s="40">
        <v>0</v>
      </c>
      <c r="T974" s="40">
        <v>0</v>
      </c>
      <c r="U974" s="40">
        <v>45</v>
      </c>
    </row>
    <row r="975" spans="1:21">
      <c r="A975" s="40">
        <v>9</v>
      </c>
      <c r="B975" s="40">
        <v>1</v>
      </c>
      <c r="C975" s="40">
        <v>3</v>
      </c>
      <c r="D975" s="40">
        <f t="shared" si="136"/>
        <v>0</v>
      </c>
      <c r="E975" s="40">
        <f t="shared" si="137"/>
        <v>0</v>
      </c>
      <c r="F975" s="40">
        <f t="shared" si="138"/>
        <v>0</v>
      </c>
      <c r="G975" s="40">
        <f t="shared" si="139"/>
        <v>0</v>
      </c>
      <c r="H975" s="40">
        <f t="shared" si="140"/>
        <v>0</v>
      </c>
      <c r="I975" s="40">
        <f t="shared" si="141"/>
        <v>0</v>
      </c>
      <c r="J975" s="40">
        <f t="shared" si="142"/>
        <v>0</v>
      </c>
      <c r="K975" s="40">
        <f t="shared" si="143"/>
        <v>0</v>
      </c>
      <c r="L975" s="40">
        <f t="shared" si="144"/>
        <v>0</v>
      </c>
      <c r="M975" s="40">
        <v>1</v>
      </c>
      <c r="N975" s="40">
        <v>0.33333333333333331</v>
      </c>
      <c r="O975" s="40">
        <v>6.6666666666666666E-2</v>
      </c>
      <c r="P975" s="40">
        <v>0</v>
      </c>
      <c r="Q975" s="40">
        <v>0</v>
      </c>
      <c r="R975" s="40">
        <v>0</v>
      </c>
      <c r="S975" s="40">
        <v>0</v>
      </c>
      <c r="T975" s="40">
        <v>0</v>
      </c>
      <c r="U975" s="40">
        <v>15</v>
      </c>
    </row>
    <row r="976" spans="1:21">
      <c r="A976" s="40">
        <v>9</v>
      </c>
      <c r="B976" s="40">
        <v>1</v>
      </c>
      <c r="C976" s="40">
        <v>4</v>
      </c>
      <c r="D976" s="40">
        <f t="shared" si="136"/>
        <v>0</v>
      </c>
      <c r="E976" s="40">
        <f t="shared" si="137"/>
        <v>0</v>
      </c>
      <c r="F976" s="40">
        <f t="shared" si="138"/>
        <v>0</v>
      </c>
      <c r="G976" s="40">
        <f t="shared" si="139"/>
        <v>0</v>
      </c>
      <c r="H976" s="40">
        <f t="shared" si="140"/>
        <v>0</v>
      </c>
      <c r="I976" s="40">
        <f t="shared" si="141"/>
        <v>0</v>
      </c>
      <c r="J976" s="40">
        <f t="shared" si="142"/>
        <v>0</v>
      </c>
      <c r="K976" s="40">
        <f t="shared" si="143"/>
        <v>0</v>
      </c>
      <c r="L976" s="40">
        <f t="shared" si="144"/>
        <v>0</v>
      </c>
      <c r="M976" s="40">
        <v>1</v>
      </c>
      <c r="N976" s="40">
        <v>0.41666666666666669</v>
      </c>
      <c r="O976" s="40">
        <v>0.16666666666666666</v>
      </c>
      <c r="P976" s="40">
        <v>8.3333333333333329E-2</v>
      </c>
      <c r="Q976" s="40">
        <v>0</v>
      </c>
      <c r="R976" s="40">
        <v>0</v>
      </c>
      <c r="S976" s="40">
        <v>0</v>
      </c>
      <c r="T976" s="40">
        <v>0</v>
      </c>
      <c r="U976" s="40">
        <v>12</v>
      </c>
    </row>
    <row r="977" spans="1:21">
      <c r="A977" s="40">
        <v>9</v>
      </c>
      <c r="B977" s="40">
        <v>2</v>
      </c>
      <c r="C977" s="40">
        <v>1</v>
      </c>
      <c r="D977" s="40">
        <f t="shared" si="136"/>
        <v>0</v>
      </c>
      <c r="E977" s="40">
        <f t="shared" si="137"/>
        <v>0</v>
      </c>
      <c r="F977" s="40">
        <f t="shared" si="138"/>
        <v>0</v>
      </c>
      <c r="G977" s="40">
        <f t="shared" si="139"/>
        <v>0</v>
      </c>
      <c r="H977" s="40">
        <f t="shared" si="140"/>
        <v>0</v>
      </c>
      <c r="I977" s="40">
        <f t="shared" si="141"/>
        <v>0</v>
      </c>
      <c r="J977" s="40">
        <f t="shared" si="142"/>
        <v>0</v>
      </c>
      <c r="K977" s="40">
        <f t="shared" si="143"/>
        <v>0</v>
      </c>
      <c r="L977" s="40">
        <f t="shared" si="144"/>
        <v>0</v>
      </c>
      <c r="M977" s="40">
        <v>1</v>
      </c>
      <c r="N977" s="40">
        <v>0</v>
      </c>
      <c r="O977" s="40">
        <v>0</v>
      </c>
      <c r="P977" s="40">
        <v>0</v>
      </c>
      <c r="Q977" s="40">
        <v>0</v>
      </c>
      <c r="R977" s="40">
        <v>0</v>
      </c>
      <c r="S977" s="40">
        <v>0</v>
      </c>
      <c r="T977" s="40">
        <v>0</v>
      </c>
      <c r="U977" s="40">
        <v>1</v>
      </c>
    </row>
    <row r="978" spans="1:21">
      <c r="A978" s="40">
        <v>9</v>
      </c>
      <c r="B978" s="40">
        <v>2</v>
      </c>
      <c r="C978" s="40">
        <v>2</v>
      </c>
      <c r="D978" s="40">
        <f t="shared" si="136"/>
        <v>0</v>
      </c>
      <c r="E978" s="40">
        <f t="shared" si="137"/>
        <v>0</v>
      </c>
      <c r="F978" s="40">
        <f t="shared" si="138"/>
        <v>0</v>
      </c>
      <c r="G978" s="40">
        <f t="shared" si="139"/>
        <v>0</v>
      </c>
      <c r="H978" s="40">
        <f t="shared" si="140"/>
        <v>0</v>
      </c>
      <c r="I978" s="40">
        <f t="shared" si="141"/>
        <v>0</v>
      </c>
      <c r="J978" s="40">
        <f t="shared" si="142"/>
        <v>0</v>
      </c>
      <c r="K978" s="40">
        <f t="shared" si="143"/>
        <v>0</v>
      </c>
      <c r="L978" s="40">
        <f t="shared" si="144"/>
        <v>0</v>
      </c>
      <c r="M978" s="40">
        <v>1</v>
      </c>
      <c r="N978" s="40">
        <v>0.48780487804878048</v>
      </c>
      <c r="O978" s="40">
        <v>9.7560975609756101E-2</v>
      </c>
      <c r="P978" s="40">
        <v>1.2195121951219513E-2</v>
      </c>
      <c r="Q978" s="40">
        <v>0</v>
      </c>
      <c r="R978" s="40">
        <v>0</v>
      </c>
      <c r="S978" s="40">
        <v>0</v>
      </c>
      <c r="T978" s="40">
        <v>0</v>
      </c>
      <c r="U978" s="40">
        <v>82</v>
      </c>
    </row>
    <row r="979" spans="1:21">
      <c r="A979" s="40">
        <v>9</v>
      </c>
      <c r="B979" s="40">
        <v>2</v>
      </c>
      <c r="C979" s="40">
        <v>3</v>
      </c>
      <c r="D979" s="40">
        <f t="shared" si="136"/>
        <v>0</v>
      </c>
      <c r="E979" s="40">
        <f t="shared" si="137"/>
        <v>0</v>
      </c>
      <c r="F979" s="40">
        <f t="shared" si="138"/>
        <v>0</v>
      </c>
      <c r="G979" s="40">
        <f t="shared" si="139"/>
        <v>0</v>
      </c>
      <c r="H979" s="40">
        <f t="shared" si="140"/>
        <v>0</v>
      </c>
      <c r="I979" s="40">
        <f t="shared" si="141"/>
        <v>0</v>
      </c>
      <c r="J979" s="40">
        <f t="shared" si="142"/>
        <v>0</v>
      </c>
      <c r="K979" s="40">
        <f t="shared" si="143"/>
        <v>0</v>
      </c>
      <c r="L979" s="40">
        <f t="shared" si="144"/>
        <v>0</v>
      </c>
      <c r="M979" s="40">
        <v>1</v>
      </c>
      <c r="N979" s="40">
        <v>0.50458715596330272</v>
      </c>
      <c r="O979" s="40">
        <v>0.12844036697247707</v>
      </c>
      <c r="P979" s="40">
        <v>4.5871559633027525E-2</v>
      </c>
      <c r="Q979" s="40">
        <v>3.669724770642202E-2</v>
      </c>
      <c r="R979" s="40">
        <v>9.1743119266055051E-3</v>
      </c>
      <c r="S979" s="40">
        <v>9.1743119266055051E-3</v>
      </c>
      <c r="T979" s="40">
        <v>9.1743119266055051E-3</v>
      </c>
      <c r="U979" s="40">
        <v>109</v>
      </c>
    </row>
    <row r="980" spans="1:21">
      <c r="A980" s="40">
        <v>9</v>
      </c>
      <c r="B980" s="40">
        <v>2</v>
      </c>
      <c r="C980" s="40">
        <v>4</v>
      </c>
      <c r="D980" s="40">
        <f t="shared" si="136"/>
        <v>0</v>
      </c>
      <c r="E980" s="40">
        <f t="shared" si="137"/>
        <v>0</v>
      </c>
      <c r="F980" s="40">
        <f t="shared" si="138"/>
        <v>0</v>
      </c>
      <c r="G980" s="40">
        <f t="shared" si="139"/>
        <v>0</v>
      </c>
      <c r="H980" s="40">
        <f t="shared" si="140"/>
        <v>0</v>
      </c>
      <c r="I980" s="40">
        <f t="shared" si="141"/>
        <v>0</v>
      </c>
      <c r="J980" s="40">
        <f t="shared" si="142"/>
        <v>0</v>
      </c>
      <c r="K980" s="40">
        <f t="shared" si="143"/>
        <v>0</v>
      </c>
      <c r="L980" s="40">
        <f t="shared" si="144"/>
        <v>0</v>
      </c>
      <c r="M980" s="40">
        <v>0.9859154929577465</v>
      </c>
      <c r="N980" s="40">
        <v>0.61971830985915488</v>
      </c>
      <c r="O980" s="40">
        <v>0.12676056338028169</v>
      </c>
      <c r="P980" s="40">
        <v>4.2253521126760563E-2</v>
      </c>
      <c r="Q980" s="40">
        <v>1.4084507042253521E-2</v>
      </c>
      <c r="R980" s="40">
        <v>1.4084507042253521E-2</v>
      </c>
      <c r="S980" s="40">
        <v>1.4084507042253521E-2</v>
      </c>
      <c r="T980" s="40">
        <v>0</v>
      </c>
      <c r="U980" s="40">
        <v>71</v>
      </c>
    </row>
    <row r="981" spans="1:21">
      <c r="A981" s="40">
        <v>9</v>
      </c>
      <c r="B981" s="40">
        <v>2</v>
      </c>
      <c r="C981" s="40">
        <v>5</v>
      </c>
      <c r="D981" s="40">
        <f t="shared" si="136"/>
        <v>0</v>
      </c>
      <c r="E981" s="40">
        <f t="shared" si="137"/>
        <v>0</v>
      </c>
      <c r="F981" s="40">
        <f t="shared" si="138"/>
        <v>0</v>
      </c>
      <c r="G981" s="40">
        <f t="shared" si="139"/>
        <v>0</v>
      </c>
      <c r="H981" s="40">
        <f t="shared" si="140"/>
        <v>0</v>
      </c>
      <c r="I981" s="40">
        <f t="shared" si="141"/>
        <v>0</v>
      </c>
      <c r="J981" s="40">
        <f t="shared" si="142"/>
        <v>0</v>
      </c>
      <c r="K981" s="40">
        <f t="shared" si="143"/>
        <v>0</v>
      </c>
      <c r="L981" s="40">
        <f t="shared" si="144"/>
        <v>0</v>
      </c>
      <c r="M981" s="40">
        <v>1</v>
      </c>
      <c r="N981" s="40">
        <v>0.7142857142857143</v>
      </c>
      <c r="O981" s="40">
        <v>0.2857142857142857</v>
      </c>
      <c r="P981" s="40">
        <v>0</v>
      </c>
      <c r="Q981" s="40">
        <v>0</v>
      </c>
      <c r="R981" s="40">
        <v>0</v>
      </c>
      <c r="S981" s="40">
        <v>0</v>
      </c>
      <c r="T981" s="40">
        <v>0</v>
      </c>
      <c r="U981" s="40">
        <v>14</v>
      </c>
    </row>
    <row r="982" spans="1:21">
      <c r="A982" s="40">
        <v>9</v>
      </c>
      <c r="B982" s="40">
        <v>2</v>
      </c>
      <c r="C982" s="40">
        <v>6</v>
      </c>
      <c r="D982" s="40">
        <f t="shared" si="136"/>
        <v>0</v>
      </c>
      <c r="E982" s="40">
        <f t="shared" si="137"/>
        <v>0</v>
      </c>
      <c r="F982" s="40">
        <f t="shared" si="138"/>
        <v>0</v>
      </c>
      <c r="G982" s="40">
        <f t="shared" si="139"/>
        <v>0</v>
      </c>
      <c r="H982" s="40">
        <f t="shared" si="140"/>
        <v>0</v>
      </c>
      <c r="I982" s="40">
        <f t="shared" si="141"/>
        <v>0</v>
      </c>
      <c r="J982" s="40">
        <f t="shared" si="142"/>
        <v>0</v>
      </c>
      <c r="K982" s="40">
        <f t="shared" si="143"/>
        <v>0</v>
      </c>
      <c r="L982" s="40">
        <f t="shared" si="144"/>
        <v>0</v>
      </c>
      <c r="M982" s="40">
        <v>1</v>
      </c>
      <c r="N982" s="40">
        <v>0.75</v>
      </c>
      <c r="O982" s="40">
        <v>0.5</v>
      </c>
      <c r="P982" s="40">
        <v>0</v>
      </c>
      <c r="Q982" s="40">
        <v>0</v>
      </c>
      <c r="R982" s="40">
        <v>0</v>
      </c>
      <c r="S982" s="40">
        <v>0</v>
      </c>
      <c r="T982" s="40">
        <v>0</v>
      </c>
      <c r="U982" s="40">
        <v>4</v>
      </c>
    </row>
    <row r="983" spans="1:21">
      <c r="A983" s="40">
        <v>9</v>
      </c>
      <c r="B983" s="40">
        <v>2</v>
      </c>
      <c r="C983" s="40">
        <v>7</v>
      </c>
      <c r="D983" s="40">
        <f t="shared" si="136"/>
        <v>0</v>
      </c>
      <c r="E983" s="40">
        <f t="shared" si="137"/>
        <v>0</v>
      </c>
      <c r="F983" s="40">
        <f t="shared" si="138"/>
        <v>0</v>
      </c>
      <c r="G983" s="40">
        <f t="shared" si="139"/>
        <v>0</v>
      </c>
      <c r="H983" s="40">
        <f t="shared" si="140"/>
        <v>0</v>
      </c>
      <c r="I983" s="40">
        <f t="shared" si="141"/>
        <v>0</v>
      </c>
      <c r="J983" s="40">
        <f t="shared" si="142"/>
        <v>0</v>
      </c>
      <c r="K983" s="40">
        <f t="shared" si="143"/>
        <v>0</v>
      </c>
      <c r="L983" s="40">
        <f t="shared" si="144"/>
        <v>0</v>
      </c>
      <c r="M983" s="40">
        <v>1</v>
      </c>
      <c r="N983" s="40">
        <v>0.5</v>
      </c>
      <c r="O983" s="40">
        <v>0.5</v>
      </c>
      <c r="P983" s="40">
        <v>0.5</v>
      </c>
      <c r="Q983" s="40">
        <v>0</v>
      </c>
      <c r="R983" s="40">
        <v>0</v>
      </c>
      <c r="S983" s="40">
        <v>0</v>
      </c>
      <c r="T983" s="40">
        <v>0</v>
      </c>
      <c r="U983" s="40">
        <v>2</v>
      </c>
    </row>
    <row r="984" spans="1:21">
      <c r="A984" s="40">
        <v>9</v>
      </c>
      <c r="B984" s="40">
        <v>3</v>
      </c>
      <c r="C984" s="40">
        <v>1</v>
      </c>
      <c r="D984" s="40">
        <f t="shared" si="136"/>
        <v>0</v>
      </c>
      <c r="E984" s="40">
        <f t="shared" si="137"/>
        <v>0</v>
      </c>
      <c r="F984" s="40">
        <f t="shared" si="138"/>
        <v>0</v>
      </c>
      <c r="G984" s="40">
        <f t="shared" si="139"/>
        <v>0</v>
      </c>
      <c r="H984" s="40">
        <f t="shared" si="140"/>
        <v>0</v>
      </c>
      <c r="I984" s="40">
        <f t="shared" si="141"/>
        <v>0</v>
      </c>
      <c r="J984" s="40">
        <f t="shared" si="142"/>
        <v>0</v>
      </c>
      <c r="K984" s="40">
        <f t="shared" si="143"/>
        <v>0</v>
      </c>
      <c r="L984" s="40">
        <f t="shared" si="144"/>
        <v>0</v>
      </c>
      <c r="M984" s="40">
        <v>1</v>
      </c>
      <c r="N984" s="40">
        <v>0</v>
      </c>
      <c r="O984" s="40">
        <v>0</v>
      </c>
      <c r="P984" s="40">
        <v>0</v>
      </c>
      <c r="Q984" s="40">
        <v>0</v>
      </c>
      <c r="R984" s="40">
        <v>0</v>
      </c>
      <c r="S984" s="40">
        <v>0</v>
      </c>
      <c r="T984" s="40">
        <v>0</v>
      </c>
      <c r="U984" s="40">
        <v>1</v>
      </c>
    </row>
    <row r="985" spans="1:21">
      <c r="A985" s="40">
        <v>9</v>
      </c>
      <c r="B985" s="40">
        <v>3</v>
      </c>
      <c r="C985" s="40">
        <v>2</v>
      </c>
      <c r="D985" s="40">
        <f t="shared" si="136"/>
        <v>0</v>
      </c>
      <c r="E985" s="40">
        <f t="shared" si="137"/>
        <v>0</v>
      </c>
      <c r="F985" s="40">
        <f t="shared" si="138"/>
        <v>0</v>
      </c>
      <c r="G985" s="40">
        <f t="shared" si="139"/>
        <v>0</v>
      </c>
      <c r="H985" s="40">
        <f t="shared" si="140"/>
        <v>0</v>
      </c>
      <c r="I985" s="40">
        <f t="shared" si="141"/>
        <v>0</v>
      </c>
      <c r="J985" s="40">
        <f t="shared" si="142"/>
        <v>0</v>
      </c>
      <c r="K985" s="40">
        <f t="shared" si="143"/>
        <v>0</v>
      </c>
      <c r="L985" s="40">
        <f t="shared" si="144"/>
        <v>0</v>
      </c>
      <c r="M985" s="40">
        <v>1</v>
      </c>
      <c r="N985" s="40">
        <v>0.78260869565217395</v>
      </c>
      <c r="O985" s="40">
        <v>0.17391304347826086</v>
      </c>
      <c r="P985" s="40">
        <v>6.5217391304347824E-2</v>
      </c>
      <c r="Q985" s="40">
        <v>4.3478260869565216E-2</v>
      </c>
      <c r="R985" s="40">
        <v>2.1739130434782608E-2</v>
      </c>
      <c r="S985" s="40">
        <v>2.1739130434782608E-2</v>
      </c>
      <c r="T985" s="40">
        <v>0</v>
      </c>
      <c r="U985" s="40">
        <v>46</v>
      </c>
    </row>
    <row r="986" spans="1:21">
      <c r="A986" s="40">
        <v>9</v>
      </c>
      <c r="B986" s="40">
        <v>3</v>
      </c>
      <c r="C986" s="40">
        <v>3</v>
      </c>
      <c r="D986" s="40">
        <f t="shared" si="136"/>
        <v>0</v>
      </c>
      <c r="E986" s="40">
        <f t="shared" si="137"/>
        <v>0</v>
      </c>
      <c r="F986" s="40">
        <f t="shared" si="138"/>
        <v>0</v>
      </c>
      <c r="G986" s="40">
        <f t="shared" si="139"/>
        <v>0</v>
      </c>
      <c r="H986" s="40">
        <f t="shared" si="140"/>
        <v>0</v>
      </c>
      <c r="I986" s="40">
        <f t="shared" si="141"/>
        <v>0</v>
      </c>
      <c r="J986" s="40">
        <f t="shared" si="142"/>
        <v>0</v>
      </c>
      <c r="K986" s="40">
        <f t="shared" si="143"/>
        <v>0</v>
      </c>
      <c r="L986" s="40">
        <f t="shared" si="144"/>
        <v>0</v>
      </c>
      <c r="M986" s="40">
        <v>1</v>
      </c>
      <c r="N986" s="40">
        <v>0.84516129032258069</v>
      </c>
      <c r="O986" s="40">
        <v>0.18709677419354839</v>
      </c>
      <c r="P986" s="40">
        <v>2.5806451612903226E-2</v>
      </c>
      <c r="Q986" s="40">
        <v>1.2903225806451613E-2</v>
      </c>
      <c r="R986" s="40">
        <v>6.4516129032258064E-3</v>
      </c>
      <c r="S986" s="40">
        <v>0</v>
      </c>
      <c r="T986" s="40">
        <v>0</v>
      </c>
      <c r="U986" s="40">
        <v>155</v>
      </c>
    </row>
    <row r="987" spans="1:21">
      <c r="A987" s="40">
        <v>9</v>
      </c>
      <c r="B987" s="40">
        <v>3</v>
      </c>
      <c r="C987" s="40">
        <v>4</v>
      </c>
      <c r="D987" s="40">
        <f t="shared" si="136"/>
        <v>0</v>
      </c>
      <c r="E987" s="40">
        <f t="shared" si="137"/>
        <v>0</v>
      </c>
      <c r="F987" s="40">
        <f t="shared" si="138"/>
        <v>0</v>
      </c>
      <c r="G987" s="40">
        <f t="shared" si="139"/>
        <v>0</v>
      </c>
      <c r="H987" s="40">
        <f t="shared" si="140"/>
        <v>0</v>
      </c>
      <c r="I987" s="40">
        <f t="shared" si="141"/>
        <v>0</v>
      </c>
      <c r="J987" s="40">
        <f t="shared" si="142"/>
        <v>0</v>
      </c>
      <c r="K987" s="40">
        <f t="shared" si="143"/>
        <v>0</v>
      </c>
      <c r="L987" s="40">
        <f t="shared" si="144"/>
        <v>0</v>
      </c>
      <c r="M987" s="40">
        <v>1</v>
      </c>
      <c r="N987" s="40">
        <v>0.81218274111675126</v>
      </c>
      <c r="O987" s="40">
        <v>0.28934010152284262</v>
      </c>
      <c r="P987" s="40">
        <v>5.0761421319796954E-2</v>
      </c>
      <c r="Q987" s="40">
        <v>1.5228426395939087E-2</v>
      </c>
      <c r="R987" s="40">
        <v>5.076142131979695E-3</v>
      </c>
      <c r="S987" s="40">
        <v>5.076142131979695E-3</v>
      </c>
      <c r="T987" s="40">
        <v>0</v>
      </c>
      <c r="U987" s="40">
        <v>197</v>
      </c>
    </row>
    <row r="988" spans="1:21">
      <c r="A988" s="40">
        <v>9</v>
      </c>
      <c r="B988" s="40">
        <v>3</v>
      </c>
      <c r="C988" s="40">
        <v>5</v>
      </c>
      <c r="D988" s="40">
        <f t="shared" si="136"/>
        <v>0</v>
      </c>
      <c r="E988" s="40">
        <f t="shared" si="137"/>
        <v>0</v>
      </c>
      <c r="F988" s="40">
        <f t="shared" si="138"/>
        <v>0</v>
      </c>
      <c r="G988" s="40">
        <f t="shared" si="139"/>
        <v>0</v>
      </c>
      <c r="H988" s="40">
        <f t="shared" si="140"/>
        <v>0</v>
      </c>
      <c r="I988" s="40">
        <f t="shared" si="141"/>
        <v>0</v>
      </c>
      <c r="J988" s="40">
        <f t="shared" si="142"/>
        <v>0</v>
      </c>
      <c r="K988" s="40">
        <f t="shared" si="143"/>
        <v>0</v>
      </c>
      <c r="L988" s="40">
        <f t="shared" si="144"/>
        <v>0</v>
      </c>
      <c r="M988" s="40">
        <v>1</v>
      </c>
      <c r="N988" s="40">
        <v>0.81818181818181823</v>
      </c>
      <c r="O988" s="40">
        <v>0.39393939393939392</v>
      </c>
      <c r="P988" s="40">
        <v>9.0909090909090912E-2</v>
      </c>
      <c r="Q988" s="40">
        <v>3.0303030303030304E-2</v>
      </c>
      <c r="R988" s="40">
        <v>3.0303030303030304E-2</v>
      </c>
      <c r="S988" s="40">
        <v>1.5151515151515152E-2</v>
      </c>
      <c r="T988" s="40">
        <v>1.5151515151515152E-2</v>
      </c>
      <c r="U988" s="40">
        <v>66</v>
      </c>
    </row>
    <row r="989" spans="1:21">
      <c r="A989" s="40">
        <v>9</v>
      </c>
      <c r="B989" s="40">
        <v>3</v>
      </c>
      <c r="C989" s="40">
        <v>6</v>
      </c>
      <c r="D989" s="40">
        <f t="shared" si="136"/>
        <v>0</v>
      </c>
      <c r="E989" s="40">
        <f t="shared" si="137"/>
        <v>0</v>
      </c>
      <c r="F989" s="40">
        <f t="shared" si="138"/>
        <v>0</v>
      </c>
      <c r="G989" s="40">
        <f t="shared" si="139"/>
        <v>0</v>
      </c>
      <c r="H989" s="40">
        <f t="shared" si="140"/>
        <v>0</v>
      </c>
      <c r="I989" s="40">
        <f t="shared" si="141"/>
        <v>0</v>
      </c>
      <c r="J989" s="40">
        <f t="shared" si="142"/>
        <v>0</v>
      </c>
      <c r="K989" s="40">
        <f t="shared" si="143"/>
        <v>0</v>
      </c>
      <c r="L989" s="40">
        <f t="shared" si="144"/>
        <v>0</v>
      </c>
      <c r="M989" s="40">
        <v>1</v>
      </c>
      <c r="N989" s="40">
        <v>0.72222222222222221</v>
      </c>
      <c r="O989" s="40">
        <v>0.33333333333333331</v>
      </c>
      <c r="P989" s="40">
        <v>0.22222222222222221</v>
      </c>
      <c r="Q989" s="40">
        <v>0.1111111111111111</v>
      </c>
      <c r="R989" s="40">
        <v>0</v>
      </c>
      <c r="S989" s="40">
        <v>0</v>
      </c>
      <c r="T989" s="40">
        <v>0</v>
      </c>
      <c r="U989" s="40">
        <v>18</v>
      </c>
    </row>
    <row r="990" spans="1:21">
      <c r="A990" s="40">
        <v>9</v>
      </c>
      <c r="B990" s="40">
        <v>3</v>
      </c>
      <c r="C990" s="40">
        <v>7</v>
      </c>
      <c r="D990" s="40">
        <f t="shared" si="136"/>
        <v>0</v>
      </c>
      <c r="E990" s="40">
        <f t="shared" si="137"/>
        <v>0</v>
      </c>
      <c r="F990" s="40">
        <f t="shared" si="138"/>
        <v>0</v>
      </c>
      <c r="G990" s="40">
        <f t="shared" si="139"/>
        <v>0</v>
      </c>
      <c r="H990" s="40">
        <f t="shared" si="140"/>
        <v>0</v>
      </c>
      <c r="I990" s="40">
        <f t="shared" si="141"/>
        <v>0</v>
      </c>
      <c r="J990" s="40">
        <f t="shared" si="142"/>
        <v>0</v>
      </c>
      <c r="K990" s="40">
        <f t="shared" si="143"/>
        <v>0</v>
      </c>
      <c r="L990" s="40">
        <f t="shared" si="144"/>
        <v>0</v>
      </c>
      <c r="M990" s="40">
        <v>1</v>
      </c>
      <c r="N990" s="40">
        <v>0.8</v>
      </c>
      <c r="O990" s="40">
        <v>0.2</v>
      </c>
      <c r="P990" s="40">
        <v>0</v>
      </c>
      <c r="Q990" s="40">
        <v>0</v>
      </c>
      <c r="R990" s="40">
        <v>0</v>
      </c>
      <c r="S990" s="40">
        <v>0</v>
      </c>
      <c r="T990" s="40">
        <v>0</v>
      </c>
      <c r="U990" s="40">
        <v>5</v>
      </c>
    </row>
    <row r="991" spans="1:21">
      <c r="A991" s="40">
        <v>9</v>
      </c>
      <c r="B991" s="40">
        <v>3</v>
      </c>
      <c r="C991" s="40">
        <v>9</v>
      </c>
      <c r="D991" s="40">
        <f t="shared" si="136"/>
        <v>0</v>
      </c>
      <c r="E991" s="40">
        <f t="shared" si="137"/>
        <v>0</v>
      </c>
      <c r="F991" s="40">
        <f t="shared" si="138"/>
        <v>0</v>
      </c>
      <c r="G991" s="40">
        <f t="shared" si="139"/>
        <v>0</v>
      </c>
      <c r="H991" s="40">
        <f t="shared" si="140"/>
        <v>0</v>
      </c>
      <c r="I991" s="40">
        <f t="shared" si="141"/>
        <v>0</v>
      </c>
      <c r="J991" s="40">
        <f t="shared" si="142"/>
        <v>0</v>
      </c>
      <c r="K991" s="40">
        <f t="shared" si="143"/>
        <v>0</v>
      </c>
      <c r="L991" s="40">
        <f t="shared" si="144"/>
        <v>0</v>
      </c>
      <c r="M991" s="40">
        <v>1</v>
      </c>
      <c r="N991" s="40">
        <v>0</v>
      </c>
      <c r="O991" s="40">
        <v>0</v>
      </c>
      <c r="P991" s="40">
        <v>0</v>
      </c>
      <c r="Q991" s="40">
        <v>0</v>
      </c>
      <c r="R991" s="40">
        <v>0</v>
      </c>
      <c r="S991" s="40">
        <v>0</v>
      </c>
      <c r="T991" s="40">
        <v>0</v>
      </c>
      <c r="U991" s="40">
        <v>1</v>
      </c>
    </row>
    <row r="992" spans="1:21">
      <c r="A992" s="40">
        <v>9</v>
      </c>
      <c r="B992" s="40">
        <v>4</v>
      </c>
      <c r="C992" s="40">
        <v>2</v>
      </c>
      <c r="D992" s="40">
        <f t="shared" si="136"/>
        <v>0</v>
      </c>
      <c r="E992" s="40">
        <f t="shared" si="137"/>
        <v>0</v>
      </c>
      <c r="F992" s="40">
        <f t="shared" si="138"/>
        <v>0</v>
      </c>
      <c r="G992" s="40">
        <f t="shared" si="139"/>
        <v>0</v>
      </c>
      <c r="H992" s="40">
        <f t="shared" si="140"/>
        <v>0</v>
      </c>
      <c r="I992" s="40">
        <f t="shared" si="141"/>
        <v>0</v>
      </c>
      <c r="J992" s="40">
        <f t="shared" si="142"/>
        <v>0</v>
      </c>
      <c r="K992" s="40">
        <f t="shared" si="143"/>
        <v>0</v>
      </c>
      <c r="L992" s="40">
        <f t="shared" si="144"/>
        <v>0</v>
      </c>
      <c r="M992" s="40">
        <v>1</v>
      </c>
      <c r="N992" s="40">
        <v>0.967741935483871</v>
      </c>
      <c r="O992" s="40">
        <v>0.25806451612903225</v>
      </c>
      <c r="P992" s="40">
        <v>0</v>
      </c>
      <c r="Q992" s="40">
        <v>0</v>
      </c>
      <c r="R992" s="40">
        <v>0</v>
      </c>
      <c r="S992" s="40">
        <v>0</v>
      </c>
      <c r="T992" s="40">
        <v>0</v>
      </c>
      <c r="U992" s="40">
        <v>31</v>
      </c>
    </row>
    <row r="993" spans="1:21">
      <c r="A993" s="40">
        <v>9</v>
      </c>
      <c r="B993" s="40">
        <v>4</v>
      </c>
      <c r="C993" s="40">
        <v>3</v>
      </c>
      <c r="D993" s="40">
        <f t="shared" si="136"/>
        <v>0</v>
      </c>
      <c r="E993" s="40">
        <f t="shared" si="137"/>
        <v>0</v>
      </c>
      <c r="F993" s="40">
        <f t="shared" si="138"/>
        <v>0</v>
      </c>
      <c r="G993" s="40">
        <f t="shared" si="139"/>
        <v>0</v>
      </c>
      <c r="H993" s="40">
        <f t="shared" si="140"/>
        <v>0</v>
      </c>
      <c r="I993" s="40">
        <f t="shared" si="141"/>
        <v>0</v>
      </c>
      <c r="J993" s="40">
        <f t="shared" si="142"/>
        <v>0</v>
      </c>
      <c r="K993" s="40">
        <f t="shared" si="143"/>
        <v>0</v>
      </c>
      <c r="L993" s="40">
        <f t="shared" si="144"/>
        <v>0</v>
      </c>
      <c r="M993" s="40">
        <v>1</v>
      </c>
      <c r="N993" s="40">
        <v>0.98473282442748089</v>
      </c>
      <c r="O993" s="40">
        <v>0.35877862595419846</v>
      </c>
      <c r="P993" s="40">
        <v>7.6335877862595422E-2</v>
      </c>
      <c r="Q993" s="40">
        <v>7.6335877862595417E-3</v>
      </c>
      <c r="R993" s="40">
        <v>7.6335877862595417E-3</v>
      </c>
      <c r="S993" s="40">
        <v>7.6335877862595417E-3</v>
      </c>
      <c r="T993" s="40">
        <v>7.6335877862595417E-3</v>
      </c>
      <c r="U993" s="40">
        <v>131</v>
      </c>
    </row>
    <row r="994" spans="1:21">
      <c r="A994" s="40">
        <v>9</v>
      </c>
      <c r="B994" s="40">
        <v>4</v>
      </c>
      <c r="C994" s="40">
        <v>4</v>
      </c>
      <c r="D994" s="40">
        <f t="shared" si="136"/>
        <v>0</v>
      </c>
      <c r="E994" s="40">
        <f t="shared" si="137"/>
        <v>0</v>
      </c>
      <c r="F994" s="40">
        <f t="shared" si="138"/>
        <v>0</v>
      </c>
      <c r="G994" s="40">
        <f t="shared" si="139"/>
        <v>0</v>
      </c>
      <c r="H994" s="40">
        <f t="shared" si="140"/>
        <v>0</v>
      </c>
      <c r="I994" s="40">
        <f t="shared" si="141"/>
        <v>0</v>
      </c>
      <c r="J994" s="40">
        <f t="shared" si="142"/>
        <v>0</v>
      </c>
      <c r="K994" s="40">
        <f t="shared" si="143"/>
        <v>0</v>
      </c>
      <c r="L994" s="40">
        <f t="shared" si="144"/>
        <v>0</v>
      </c>
      <c r="M994" s="40">
        <v>1</v>
      </c>
      <c r="N994" s="40">
        <v>0.99159663865546221</v>
      </c>
      <c r="O994" s="40">
        <v>0.52100840336134457</v>
      </c>
      <c r="P994" s="40">
        <v>0.13445378151260504</v>
      </c>
      <c r="Q994" s="40">
        <v>2.5210084033613446E-2</v>
      </c>
      <c r="R994" s="40">
        <v>4.2016806722689074E-3</v>
      </c>
      <c r="S994" s="40">
        <v>0</v>
      </c>
      <c r="T994" s="40">
        <v>0</v>
      </c>
      <c r="U994" s="40">
        <v>238</v>
      </c>
    </row>
    <row r="995" spans="1:21">
      <c r="A995" s="40">
        <v>9</v>
      </c>
      <c r="B995" s="40">
        <v>4</v>
      </c>
      <c r="C995" s="40">
        <v>5</v>
      </c>
      <c r="D995" s="40">
        <f t="shared" si="136"/>
        <v>0</v>
      </c>
      <c r="E995" s="40">
        <f t="shared" si="137"/>
        <v>0</v>
      </c>
      <c r="F995" s="40">
        <f t="shared" si="138"/>
        <v>0</v>
      </c>
      <c r="G995" s="40">
        <f t="shared" si="139"/>
        <v>0</v>
      </c>
      <c r="H995" s="40">
        <f t="shared" si="140"/>
        <v>0</v>
      </c>
      <c r="I995" s="40">
        <f t="shared" si="141"/>
        <v>0</v>
      </c>
      <c r="J995" s="40">
        <f t="shared" si="142"/>
        <v>0</v>
      </c>
      <c r="K995" s="40">
        <f t="shared" si="143"/>
        <v>0</v>
      </c>
      <c r="L995" s="40">
        <f t="shared" si="144"/>
        <v>0</v>
      </c>
      <c r="M995" s="40">
        <v>1</v>
      </c>
      <c r="N995" s="40">
        <v>0.95035460992907805</v>
      </c>
      <c r="O995" s="40">
        <v>0.56737588652482274</v>
      </c>
      <c r="P995" s="40">
        <v>0.25531914893617019</v>
      </c>
      <c r="Q995" s="40">
        <v>0.10638297872340426</v>
      </c>
      <c r="R995" s="40">
        <v>3.5460992907801421E-2</v>
      </c>
      <c r="S995" s="40">
        <v>1.4184397163120567E-2</v>
      </c>
      <c r="T995" s="40">
        <v>1.4184397163120567E-2</v>
      </c>
      <c r="U995" s="40">
        <v>141</v>
      </c>
    </row>
    <row r="996" spans="1:21">
      <c r="A996" s="40">
        <v>9</v>
      </c>
      <c r="B996" s="40">
        <v>4</v>
      </c>
      <c r="C996" s="40">
        <v>6</v>
      </c>
      <c r="D996" s="40">
        <f t="shared" si="136"/>
        <v>0</v>
      </c>
      <c r="E996" s="40">
        <f t="shared" si="137"/>
        <v>0</v>
      </c>
      <c r="F996" s="40">
        <f t="shared" si="138"/>
        <v>0</v>
      </c>
      <c r="G996" s="40">
        <f t="shared" si="139"/>
        <v>0</v>
      </c>
      <c r="H996" s="40">
        <f t="shared" si="140"/>
        <v>0</v>
      </c>
      <c r="I996" s="40">
        <f t="shared" si="141"/>
        <v>0</v>
      </c>
      <c r="J996" s="40">
        <f t="shared" si="142"/>
        <v>0</v>
      </c>
      <c r="K996" s="40">
        <f t="shared" si="143"/>
        <v>0</v>
      </c>
      <c r="L996" s="40">
        <f t="shared" si="144"/>
        <v>0</v>
      </c>
      <c r="M996" s="40">
        <v>1</v>
      </c>
      <c r="N996" s="40">
        <v>0.96491228070175439</v>
      </c>
      <c r="O996" s="40">
        <v>0.66666666666666663</v>
      </c>
      <c r="P996" s="40">
        <v>0.33333333333333331</v>
      </c>
      <c r="Q996" s="40">
        <v>0.14035087719298245</v>
      </c>
      <c r="R996" s="40">
        <v>0.12280701754385964</v>
      </c>
      <c r="S996" s="40">
        <v>3.5087719298245612E-2</v>
      </c>
      <c r="T996" s="40">
        <v>0</v>
      </c>
      <c r="U996" s="40">
        <v>57</v>
      </c>
    </row>
    <row r="997" spans="1:21">
      <c r="A997" s="40">
        <v>9</v>
      </c>
      <c r="B997" s="40">
        <v>4</v>
      </c>
      <c r="C997" s="40">
        <v>7</v>
      </c>
      <c r="D997" s="40">
        <f t="shared" si="136"/>
        <v>0</v>
      </c>
      <c r="E997" s="40">
        <f t="shared" si="137"/>
        <v>0</v>
      </c>
      <c r="F997" s="40">
        <f t="shared" si="138"/>
        <v>0</v>
      </c>
      <c r="G997" s="40">
        <f t="shared" si="139"/>
        <v>0</v>
      </c>
      <c r="H997" s="40">
        <f t="shared" si="140"/>
        <v>0</v>
      </c>
      <c r="I997" s="40">
        <f t="shared" si="141"/>
        <v>0</v>
      </c>
      <c r="J997" s="40">
        <f t="shared" si="142"/>
        <v>0</v>
      </c>
      <c r="K997" s="40">
        <f t="shared" si="143"/>
        <v>0</v>
      </c>
      <c r="L997" s="40">
        <f t="shared" si="144"/>
        <v>0</v>
      </c>
      <c r="M997" s="40">
        <v>1</v>
      </c>
      <c r="N997" s="40">
        <v>0.92307692307692313</v>
      </c>
      <c r="O997" s="40">
        <v>0.69230769230769229</v>
      </c>
      <c r="P997" s="40">
        <v>0.26923076923076922</v>
      </c>
      <c r="Q997" s="40">
        <v>0.15384615384615385</v>
      </c>
      <c r="R997" s="40">
        <v>0.11538461538461539</v>
      </c>
      <c r="S997" s="40">
        <v>7.6923076923076927E-2</v>
      </c>
      <c r="T997" s="40">
        <v>3.8461538461538464E-2</v>
      </c>
      <c r="U997" s="40">
        <v>26</v>
      </c>
    </row>
    <row r="998" spans="1:21">
      <c r="A998" s="40">
        <v>9</v>
      </c>
      <c r="B998" s="40">
        <v>4</v>
      </c>
      <c r="C998" s="40">
        <v>8</v>
      </c>
      <c r="D998" s="40">
        <f t="shared" si="136"/>
        <v>0</v>
      </c>
      <c r="E998" s="40">
        <f t="shared" si="137"/>
        <v>0</v>
      </c>
      <c r="F998" s="40">
        <f t="shared" si="138"/>
        <v>0</v>
      </c>
      <c r="G998" s="40">
        <f t="shared" si="139"/>
        <v>0</v>
      </c>
      <c r="H998" s="40">
        <f t="shared" si="140"/>
        <v>0</v>
      </c>
      <c r="I998" s="40">
        <f t="shared" si="141"/>
        <v>0</v>
      </c>
      <c r="J998" s="40">
        <f t="shared" si="142"/>
        <v>0</v>
      </c>
      <c r="K998" s="40">
        <f t="shared" si="143"/>
        <v>0</v>
      </c>
      <c r="L998" s="40">
        <f t="shared" si="144"/>
        <v>0</v>
      </c>
      <c r="M998" s="40">
        <v>1</v>
      </c>
      <c r="N998" s="40">
        <v>1</v>
      </c>
      <c r="O998" s="40">
        <v>0.77777777777777779</v>
      </c>
      <c r="P998" s="40">
        <v>0.55555555555555558</v>
      </c>
      <c r="Q998" s="40">
        <v>0.1111111111111111</v>
      </c>
      <c r="R998" s="40">
        <v>0</v>
      </c>
      <c r="S998" s="40">
        <v>0</v>
      </c>
      <c r="T998" s="40">
        <v>0</v>
      </c>
      <c r="U998" s="40">
        <v>9</v>
      </c>
    </row>
    <row r="999" spans="1:21">
      <c r="A999" s="40">
        <v>9</v>
      </c>
      <c r="B999" s="40">
        <v>4</v>
      </c>
      <c r="C999" s="40">
        <v>9</v>
      </c>
      <c r="D999" s="40">
        <f t="shared" si="136"/>
        <v>0</v>
      </c>
      <c r="E999" s="40">
        <f t="shared" si="137"/>
        <v>0</v>
      </c>
      <c r="F999" s="40">
        <f t="shared" si="138"/>
        <v>0</v>
      </c>
      <c r="G999" s="40">
        <f t="shared" si="139"/>
        <v>0</v>
      </c>
      <c r="H999" s="40">
        <f t="shared" si="140"/>
        <v>0</v>
      </c>
      <c r="I999" s="40">
        <f t="shared" si="141"/>
        <v>0</v>
      </c>
      <c r="J999" s="40">
        <f t="shared" si="142"/>
        <v>0</v>
      </c>
      <c r="K999" s="40">
        <f t="shared" si="143"/>
        <v>0</v>
      </c>
      <c r="L999" s="40">
        <f t="shared" si="144"/>
        <v>0</v>
      </c>
      <c r="M999" s="40">
        <v>1</v>
      </c>
      <c r="N999" s="40">
        <v>1</v>
      </c>
      <c r="O999" s="40">
        <v>0</v>
      </c>
      <c r="P999" s="40">
        <v>0</v>
      </c>
      <c r="Q999" s="40">
        <v>0</v>
      </c>
      <c r="R999" s="40">
        <v>0</v>
      </c>
      <c r="S999" s="40">
        <v>0</v>
      </c>
      <c r="T999" s="40">
        <v>0</v>
      </c>
      <c r="U999" s="40">
        <v>1</v>
      </c>
    </row>
    <row r="1000" spans="1:21">
      <c r="A1000" s="40">
        <v>9</v>
      </c>
      <c r="B1000" s="40">
        <v>5</v>
      </c>
      <c r="C1000" s="40">
        <v>2</v>
      </c>
      <c r="D1000" s="40">
        <f t="shared" si="136"/>
        <v>0</v>
      </c>
      <c r="E1000" s="40">
        <f t="shared" si="137"/>
        <v>0</v>
      </c>
      <c r="F1000" s="40">
        <f t="shared" si="138"/>
        <v>0</v>
      </c>
      <c r="G1000" s="40">
        <f t="shared" si="139"/>
        <v>0</v>
      </c>
      <c r="H1000" s="40">
        <f t="shared" si="140"/>
        <v>0</v>
      </c>
      <c r="I1000" s="40">
        <f t="shared" si="141"/>
        <v>0</v>
      </c>
      <c r="J1000" s="40">
        <f t="shared" si="142"/>
        <v>0</v>
      </c>
      <c r="K1000" s="40">
        <f t="shared" si="143"/>
        <v>0</v>
      </c>
      <c r="L1000" s="40">
        <f t="shared" si="144"/>
        <v>0</v>
      </c>
      <c r="M1000" s="40">
        <v>1</v>
      </c>
      <c r="N1000" s="40">
        <v>1</v>
      </c>
      <c r="O1000" s="40">
        <v>1</v>
      </c>
      <c r="P1000" s="40">
        <v>0.2</v>
      </c>
      <c r="Q1000" s="40">
        <v>0</v>
      </c>
      <c r="R1000" s="40">
        <v>0</v>
      </c>
      <c r="S1000" s="40">
        <v>0</v>
      </c>
      <c r="T1000" s="40">
        <v>0</v>
      </c>
      <c r="U1000" s="40">
        <v>5</v>
      </c>
    </row>
    <row r="1001" spans="1:21">
      <c r="A1001" s="40">
        <v>9</v>
      </c>
      <c r="B1001" s="40">
        <v>5</v>
      </c>
      <c r="C1001" s="40">
        <v>3</v>
      </c>
      <c r="D1001" s="40">
        <f t="shared" si="136"/>
        <v>0</v>
      </c>
      <c r="E1001" s="40">
        <f t="shared" si="137"/>
        <v>0</v>
      </c>
      <c r="F1001" s="40">
        <f t="shared" si="138"/>
        <v>0</v>
      </c>
      <c r="G1001" s="40">
        <f t="shared" si="139"/>
        <v>0</v>
      </c>
      <c r="H1001" s="40">
        <f t="shared" si="140"/>
        <v>0</v>
      </c>
      <c r="I1001" s="40">
        <f t="shared" si="141"/>
        <v>0</v>
      </c>
      <c r="J1001" s="40">
        <f t="shared" si="142"/>
        <v>0</v>
      </c>
      <c r="K1001" s="40">
        <f t="shared" si="143"/>
        <v>0</v>
      </c>
      <c r="L1001" s="40">
        <f t="shared" si="144"/>
        <v>0</v>
      </c>
      <c r="M1001" s="40">
        <v>1</v>
      </c>
      <c r="N1001" s="40">
        <v>1</v>
      </c>
      <c r="O1001" s="40">
        <v>0.69354838709677424</v>
      </c>
      <c r="P1001" s="40">
        <v>0.16129032258064516</v>
      </c>
      <c r="Q1001" s="40">
        <v>3.2258064516129031E-2</v>
      </c>
      <c r="R1001" s="40">
        <v>0</v>
      </c>
      <c r="S1001" s="40">
        <v>0</v>
      </c>
      <c r="T1001" s="40">
        <v>0</v>
      </c>
      <c r="U1001" s="40">
        <v>62</v>
      </c>
    </row>
    <row r="1002" spans="1:21">
      <c r="A1002" s="40">
        <v>9</v>
      </c>
      <c r="B1002" s="40">
        <v>5</v>
      </c>
      <c r="C1002" s="40">
        <v>4</v>
      </c>
      <c r="D1002" s="40">
        <f t="shared" si="136"/>
        <v>0</v>
      </c>
      <c r="E1002" s="40">
        <f t="shared" si="137"/>
        <v>0</v>
      </c>
      <c r="F1002" s="40">
        <f t="shared" si="138"/>
        <v>0</v>
      </c>
      <c r="G1002" s="40">
        <f t="shared" si="139"/>
        <v>0</v>
      </c>
      <c r="H1002" s="40">
        <f t="shared" si="140"/>
        <v>0</v>
      </c>
      <c r="I1002" s="40">
        <f t="shared" si="141"/>
        <v>0</v>
      </c>
      <c r="J1002" s="40">
        <f t="shared" si="142"/>
        <v>0</v>
      </c>
      <c r="K1002" s="40">
        <f t="shared" si="143"/>
        <v>0</v>
      </c>
      <c r="L1002" s="40">
        <f t="shared" si="144"/>
        <v>0</v>
      </c>
      <c r="M1002" s="40">
        <v>1</v>
      </c>
      <c r="N1002" s="40">
        <v>1</v>
      </c>
      <c r="O1002" s="40">
        <v>0.79629629629629628</v>
      </c>
      <c r="P1002" s="40">
        <v>0.31018518518518517</v>
      </c>
      <c r="Q1002" s="40">
        <v>7.407407407407407E-2</v>
      </c>
      <c r="R1002" s="40">
        <v>2.3148148148148147E-2</v>
      </c>
      <c r="S1002" s="40">
        <v>1.8518518518518517E-2</v>
      </c>
      <c r="T1002" s="40">
        <v>4.6296296296296294E-3</v>
      </c>
      <c r="U1002" s="40">
        <v>216</v>
      </c>
    </row>
    <row r="1003" spans="1:21">
      <c r="A1003" s="40">
        <v>9</v>
      </c>
      <c r="B1003" s="40">
        <v>5</v>
      </c>
      <c r="C1003" s="40">
        <v>5</v>
      </c>
      <c r="D1003" s="40">
        <f t="shared" si="136"/>
        <v>0</v>
      </c>
      <c r="E1003" s="40">
        <f t="shared" si="137"/>
        <v>0</v>
      </c>
      <c r="F1003" s="40">
        <f t="shared" si="138"/>
        <v>0</v>
      </c>
      <c r="G1003" s="40">
        <f t="shared" si="139"/>
        <v>0</v>
      </c>
      <c r="H1003" s="40">
        <f t="shared" si="140"/>
        <v>0</v>
      </c>
      <c r="I1003" s="40">
        <f t="shared" si="141"/>
        <v>0</v>
      </c>
      <c r="J1003" s="40">
        <f t="shared" si="142"/>
        <v>0</v>
      </c>
      <c r="K1003" s="40">
        <f t="shared" si="143"/>
        <v>0</v>
      </c>
      <c r="L1003" s="40">
        <f t="shared" si="144"/>
        <v>0</v>
      </c>
      <c r="M1003" s="40">
        <v>1</v>
      </c>
      <c r="N1003" s="40">
        <v>1</v>
      </c>
      <c r="O1003" s="40">
        <v>0.8529411764705882</v>
      </c>
      <c r="P1003" s="40">
        <v>0.41176470588235292</v>
      </c>
      <c r="Q1003" s="40">
        <v>0.13235294117647059</v>
      </c>
      <c r="R1003" s="40">
        <v>5.3921568627450983E-2</v>
      </c>
      <c r="S1003" s="40">
        <v>1.9607843137254902E-2</v>
      </c>
      <c r="T1003" s="40">
        <v>1.4705882352941176E-2</v>
      </c>
      <c r="U1003" s="40">
        <v>204</v>
      </c>
    </row>
    <row r="1004" spans="1:21">
      <c r="A1004" s="40">
        <v>9</v>
      </c>
      <c r="B1004" s="40">
        <v>5</v>
      </c>
      <c r="C1004" s="40">
        <v>6</v>
      </c>
      <c r="D1004" s="40">
        <f t="shared" si="136"/>
        <v>0</v>
      </c>
      <c r="E1004" s="40">
        <f t="shared" si="137"/>
        <v>0</v>
      </c>
      <c r="F1004" s="40">
        <f t="shared" si="138"/>
        <v>0</v>
      </c>
      <c r="G1004" s="40">
        <f t="shared" si="139"/>
        <v>0</v>
      </c>
      <c r="H1004" s="40">
        <f t="shared" si="140"/>
        <v>0</v>
      </c>
      <c r="I1004" s="40">
        <f t="shared" si="141"/>
        <v>0</v>
      </c>
      <c r="J1004" s="40">
        <f t="shared" si="142"/>
        <v>0</v>
      </c>
      <c r="K1004" s="40">
        <f t="shared" si="143"/>
        <v>0</v>
      </c>
      <c r="L1004" s="40">
        <f t="shared" si="144"/>
        <v>0</v>
      </c>
      <c r="M1004" s="40">
        <v>1</v>
      </c>
      <c r="N1004" s="40">
        <v>0.99065420560747663</v>
      </c>
      <c r="O1004" s="40">
        <v>0.84112149532710279</v>
      </c>
      <c r="P1004" s="40">
        <v>0.42990654205607476</v>
      </c>
      <c r="Q1004" s="40">
        <v>0.14018691588785046</v>
      </c>
      <c r="R1004" s="40">
        <v>7.476635514018691E-2</v>
      </c>
      <c r="S1004" s="40">
        <v>3.7383177570093455E-2</v>
      </c>
      <c r="T1004" s="40">
        <v>1.8691588785046728E-2</v>
      </c>
      <c r="U1004" s="40">
        <v>107</v>
      </c>
    </row>
    <row r="1005" spans="1:21">
      <c r="A1005" s="40">
        <v>9</v>
      </c>
      <c r="B1005" s="40">
        <v>5</v>
      </c>
      <c r="C1005" s="40">
        <v>7</v>
      </c>
      <c r="D1005" s="40">
        <f t="shared" si="136"/>
        <v>0</v>
      </c>
      <c r="E1005" s="40">
        <f t="shared" si="137"/>
        <v>0</v>
      </c>
      <c r="F1005" s="40">
        <f t="shared" si="138"/>
        <v>0</v>
      </c>
      <c r="G1005" s="40">
        <f t="shared" si="139"/>
        <v>0</v>
      </c>
      <c r="H1005" s="40">
        <f t="shared" si="140"/>
        <v>0</v>
      </c>
      <c r="I1005" s="40">
        <f t="shared" si="141"/>
        <v>0</v>
      </c>
      <c r="J1005" s="40">
        <f t="shared" si="142"/>
        <v>0</v>
      </c>
      <c r="K1005" s="40">
        <f t="shared" si="143"/>
        <v>0</v>
      </c>
      <c r="L1005" s="40">
        <f t="shared" si="144"/>
        <v>0</v>
      </c>
      <c r="M1005" s="40">
        <v>1</v>
      </c>
      <c r="N1005" s="40">
        <v>1</v>
      </c>
      <c r="O1005" s="40">
        <v>0.84375</v>
      </c>
      <c r="P1005" s="40">
        <v>0.53125</v>
      </c>
      <c r="Q1005" s="40">
        <v>0.21875</v>
      </c>
      <c r="R1005" s="40">
        <v>7.8125E-2</v>
      </c>
      <c r="S1005" s="40">
        <v>3.125E-2</v>
      </c>
      <c r="T1005" s="40">
        <v>1.5625E-2</v>
      </c>
      <c r="U1005" s="40">
        <v>64</v>
      </c>
    </row>
    <row r="1006" spans="1:21">
      <c r="A1006" s="40">
        <v>9</v>
      </c>
      <c r="B1006" s="40">
        <v>5</v>
      </c>
      <c r="C1006" s="40">
        <v>8</v>
      </c>
      <c r="D1006" s="40">
        <f t="shared" si="136"/>
        <v>0</v>
      </c>
      <c r="E1006" s="40">
        <f t="shared" si="137"/>
        <v>0</v>
      </c>
      <c r="F1006" s="40">
        <f t="shared" si="138"/>
        <v>0</v>
      </c>
      <c r="G1006" s="40">
        <f t="shared" si="139"/>
        <v>0</v>
      </c>
      <c r="H1006" s="40">
        <f t="shared" si="140"/>
        <v>0</v>
      </c>
      <c r="I1006" s="40">
        <f t="shared" si="141"/>
        <v>0</v>
      </c>
      <c r="J1006" s="40">
        <f t="shared" si="142"/>
        <v>0</v>
      </c>
      <c r="K1006" s="40">
        <f t="shared" si="143"/>
        <v>0</v>
      </c>
      <c r="L1006" s="40">
        <f t="shared" si="144"/>
        <v>0</v>
      </c>
      <c r="M1006" s="40">
        <v>1</v>
      </c>
      <c r="N1006" s="40">
        <v>1</v>
      </c>
      <c r="O1006" s="40">
        <v>0.89473684210526316</v>
      </c>
      <c r="P1006" s="40">
        <v>0.52631578947368418</v>
      </c>
      <c r="Q1006" s="40">
        <v>0.26315789473684209</v>
      </c>
      <c r="R1006" s="40">
        <v>5.2631578947368418E-2</v>
      </c>
      <c r="S1006" s="40">
        <v>0</v>
      </c>
      <c r="T1006" s="40">
        <v>0</v>
      </c>
      <c r="U1006" s="40">
        <v>19</v>
      </c>
    </row>
    <row r="1007" spans="1:21">
      <c r="A1007" s="40">
        <v>9</v>
      </c>
      <c r="B1007" s="40">
        <v>5</v>
      </c>
      <c r="C1007" s="40">
        <v>9</v>
      </c>
      <c r="D1007" s="40">
        <f t="shared" si="136"/>
        <v>0</v>
      </c>
      <c r="E1007" s="40">
        <f t="shared" si="137"/>
        <v>0</v>
      </c>
      <c r="F1007" s="40">
        <f t="shared" si="138"/>
        <v>0</v>
      </c>
      <c r="G1007" s="40">
        <f t="shared" si="139"/>
        <v>0</v>
      </c>
      <c r="H1007" s="40">
        <f t="shared" si="140"/>
        <v>0</v>
      </c>
      <c r="I1007" s="40">
        <f t="shared" si="141"/>
        <v>0</v>
      </c>
      <c r="J1007" s="40">
        <f t="shared" si="142"/>
        <v>0</v>
      </c>
      <c r="K1007" s="40">
        <f t="shared" si="143"/>
        <v>0</v>
      </c>
      <c r="L1007" s="40">
        <f t="shared" si="144"/>
        <v>0</v>
      </c>
      <c r="M1007" s="40">
        <v>1</v>
      </c>
      <c r="N1007" s="40">
        <v>1</v>
      </c>
      <c r="O1007" s="40">
        <v>0.5</v>
      </c>
      <c r="P1007" s="40">
        <v>0.5</v>
      </c>
      <c r="Q1007" s="40">
        <v>0</v>
      </c>
      <c r="R1007" s="40">
        <v>0</v>
      </c>
      <c r="S1007" s="40">
        <v>0</v>
      </c>
      <c r="T1007" s="40">
        <v>0</v>
      </c>
      <c r="U1007" s="40">
        <v>2</v>
      </c>
    </row>
    <row r="1008" spans="1:21">
      <c r="A1008" s="40">
        <v>9</v>
      </c>
      <c r="B1008" s="40">
        <v>5</v>
      </c>
      <c r="C1008" s="40">
        <v>10</v>
      </c>
      <c r="D1008" s="40">
        <f t="shared" si="136"/>
        <v>0</v>
      </c>
      <c r="E1008" s="40">
        <f t="shared" si="137"/>
        <v>0</v>
      </c>
      <c r="F1008" s="40">
        <f t="shared" si="138"/>
        <v>0</v>
      </c>
      <c r="G1008" s="40">
        <f t="shared" si="139"/>
        <v>0</v>
      </c>
      <c r="H1008" s="40">
        <f t="shared" si="140"/>
        <v>0</v>
      </c>
      <c r="I1008" s="40">
        <f t="shared" si="141"/>
        <v>0</v>
      </c>
      <c r="J1008" s="40">
        <f t="shared" si="142"/>
        <v>0</v>
      </c>
      <c r="K1008" s="40">
        <f t="shared" si="143"/>
        <v>0</v>
      </c>
      <c r="L1008" s="40">
        <f t="shared" si="144"/>
        <v>0</v>
      </c>
      <c r="M1008" s="40">
        <v>1</v>
      </c>
      <c r="N1008" s="40">
        <v>1</v>
      </c>
      <c r="O1008" s="40">
        <v>1</v>
      </c>
      <c r="P1008" s="40">
        <v>1</v>
      </c>
      <c r="Q1008" s="40">
        <v>0</v>
      </c>
      <c r="R1008" s="40">
        <v>0</v>
      </c>
      <c r="S1008" s="40">
        <v>0</v>
      </c>
      <c r="T1008" s="40">
        <v>0</v>
      </c>
      <c r="U1008" s="40">
        <v>1</v>
      </c>
    </row>
    <row r="1009" spans="1:21">
      <c r="A1009" s="40">
        <v>9</v>
      </c>
      <c r="B1009" s="40">
        <v>5</v>
      </c>
      <c r="C1009" s="40">
        <v>12</v>
      </c>
      <c r="D1009" s="40">
        <f t="shared" si="136"/>
        <v>0</v>
      </c>
      <c r="E1009" s="40">
        <f t="shared" si="137"/>
        <v>0</v>
      </c>
      <c r="F1009" s="40">
        <f t="shared" si="138"/>
        <v>0</v>
      </c>
      <c r="G1009" s="40">
        <f t="shared" si="139"/>
        <v>0</v>
      </c>
      <c r="H1009" s="40">
        <f t="shared" si="140"/>
        <v>0</v>
      </c>
      <c r="I1009" s="40">
        <f t="shared" si="141"/>
        <v>0</v>
      </c>
      <c r="J1009" s="40">
        <f t="shared" si="142"/>
        <v>0</v>
      </c>
      <c r="K1009" s="40">
        <f t="shared" si="143"/>
        <v>0</v>
      </c>
      <c r="L1009" s="40">
        <f t="shared" si="144"/>
        <v>0</v>
      </c>
      <c r="M1009" s="40">
        <v>1</v>
      </c>
      <c r="N1009" s="40">
        <v>1</v>
      </c>
      <c r="O1009" s="40">
        <v>1</v>
      </c>
      <c r="P1009" s="40">
        <v>1</v>
      </c>
      <c r="Q1009" s="40">
        <v>0</v>
      </c>
      <c r="R1009" s="40">
        <v>0</v>
      </c>
      <c r="S1009" s="40">
        <v>0</v>
      </c>
      <c r="T1009" s="40">
        <v>0</v>
      </c>
      <c r="U1009" s="40">
        <v>1</v>
      </c>
    </row>
    <row r="1010" spans="1:21">
      <c r="A1010" s="40">
        <v>9</v>
      </c>
      <c r="B1010" s="40">
        <v>6</v>
      </c>
      <c r="C1010" s="40">
        <v>1</v>
      </c>
      <c r="D1010" s="40">
        <f t="shared" si="136"/>
        <v>0</v>
      </c>
      <c r="E1010" s="40">
        <f t="shared" si="137"/>
        <v>0</v>
      </c>
      <c r="F1010" s="40">
        <f t="shared" si="138"/>
        <v>0</v>
      </c>
      <c r="G1010" s="40">
        <f t="shared" si="139"/>
        <v>0</v>
      </c>
      <c r="H1010" s="40">
        <f t="shared" si="140"/>
        <v>0</v>
      </c>
      <c r="I1010" s="40">
        <f t="shared" si="141"/>
        <v>0</v>
      </c>
      <c r="J1010" s="40">
        <f t="shared" si="142"/>
        <v>0</v>
      </c>
      <c r="K1010" s="40">
        <f t="shared" si="143"/>
        <v>0</v>
      </c>
      <c r="L1010" s="40">
        <f t="shared" si="144"/>
        <v>0</v>
      </c>
      <c r="M1010" s="40">
        <v>1</v>
      </c>
      <c r="N1010" s="40">
        <v>1</v>
      </c>
      <c r="O1010" s="40">
        <v>1</v>
      </c>
      <c r="P1010" s="40">
        <v>0</v>
      </c>
      <c r="Q1010" s="40">
        <v>0</v>
      </c>
      <c r="R1010" s="40">
        <v>0</v>
      </c>
      <c r="S1010" s="40">
        <v>0</v>
      </c>
      <c r="T1010" s="40">
        <v>0</v>
      </c>
      <c r="U1010" s="40">
        <v>1</v>
      </c>
    </row>
    <row r="1011" spans="1:21">
      <c r="A1011" s="40">
        <v>9</v>
      </c>
      <c r="B1011" s="40">
        <v>6</v>
      </c>
      <c r="C1011" s="40">
        <v>2</v>
      </c>
      <c r="D1011" s="40">
        <f t="shared" si="136"/>
        <v>0</v>
      </c>
      <c r="E1011" s="40">
        <f t="shared" si="137"/>
        <v>0</v>
      </c>
      <c r="F1011" s="40">
        <f t="shared" si="138"/>
        <v>0</v>
      </c>
      <c r="G1011" s="40">
        <f t="shared" si="139"/>
        <v>0</v>
      </c>
      <c r="H1011" s="40">
        <f t="shared" si="140"/>
        <v>0</v>
      </c>
      <c r="I1011" s="40">
        <f t="shared" si="141"/>
        <v>0</v>
      </c>
      <c r="J1011" s="40">
        <f t="shared" si="142"/>
        <v>0</v>
      </c>
      <c r="K1011" s="40">
        <f t="shared" si="143"/>
        <v>0</v>
      </c>
      <c r="L1011" s="40">
        <f t="shared" si="144"/>
        <v>0</v>
      </c>
      <c r="M1011" s="40">
        <v>1</v>
      </c>
      <c r="N1011" s="40">
        <v>1</v>
      </c>
      <c r="O1011" s="40">
        <v>0.5</v>
      </c>
      <c r="P1011" s="40">
        <v>0</v>
      </c>
      <c r="Q1011" s="40">
        <v>0</v>
      </c>
      <c r="R1011" s="40">
        <v>0</v>
      </c>
      <c r="S1011" s="40">
        <v>0</v>
      </c>
      <c r="T1011" s="40">
        <v>0</v>
      </c>
      <c r="U1011" s="40">
        <v>2</v>
      </c>
    </row>
    <row r="1012" spans="1:21">
      <c r="A1012" s="40">
        <v>9</v>
      </c>
      <c r="B1012" s="40">
        <v>6</v>
      </c>
      <c r="C1012" s="40">
        <v>3</v>
      </c>
      <c r="D1012" s="40">
        <f t="shared" si="136"/>
        <v>0</v>
      </c>
      <c r="E1012" s="40">
        <f t="shared" si="137"/>
        <v>0</v>
      </c>
      <c r="F1012" s="40">
        <f t="shared" si="138"/>
        <v>0</v>
      </c>
      <c r="G1012" s="40">
        <f t="shared" si="139"/>
        <v>0</v>
      </c>
      <c r="H1012" s="40">
        <f t="shared" si="140"/>
        <v>0</v>
      </c>
      <c r="I1012" s="40">
        <f t="shared" si="141"/>
        <v>0</v>
      </c>
      <c r="J1012" s="40">
        <f t="shared" si="142"/>
        <v>0</v>
      </c>
      <c r="K1012" s="40">
        <f t="shared" si="143"/>
        <v>0</v>
      </c>
      <c r="L1012" s="40">
        <f t="shared" si="144"/>
        <v>0</v>
      </c>
      <c r="M1012" s="40">
        <v>1</v>
      </c>
      <c r="N1012" s="40">
        <v>1</v>
      </c>
      <c r="O1012" s="40">
        <v>0.96875</v>
      </c>
      <c r="P1012" s="40">
        <v>0.40625</v>
      </c>
      <c r="Q1012" s="40">
        <v>0</v>
      </c>
      <c r="R1012" s="40">
        <v>0</v>
      </c>
      <c r="S1012" s="40">
        <v>0</v>
      </c>
      <c r="T1012" s="40">
        <v>0</v>
      </c>
      <c r="U1012" s="40">
        <v>32</v>
      </c>
    </row>
    <row r="1013" spans="1:21">
      <c r="A1013" s="40">
        <v>9</v>
      </c>
      <c r="B1013" s="40">
        <v>6</v>
      </c>
      <c r="C1013" s="40">
        <v>4</v>
      </c>
      <c r="D1013" s="40">
        <f t="shared" si="136"/>
        <v>0</v>
      </c>
      <c r="E1013" s="40">
        <f t="shared" si="137"/>
        <v>0</v>
      </c>
      <c r="F1013" s="40">
        <f t="shared" si="138"/>
        <v>0</v>
      </c>
      <c r="G1013" s="40">
        <f t="shared" si="139"/>
        <v>0</v>
      </c>
      <c r="H1013" s="40">
        <f t="shared" si="140"/>
        <v>0</v>
      </c>
      <c r="I1013" s="40">
        <f t="shared" si="141"/>
        <v>0</v>
      </c>
      <c r="J1013" s="40">
        <f t="shared" si="142"/>
        <v>0</v>
      </c>
      <c r="K1013" s="40">
        <f t="shared" si="143"/>
        <v>0</v>
      </c>
      <c r="L1013" s="40">
        <f t="shared" si="144"/>
        <v>0</v>
      </c>
      <c r="M1013" s="40">
        <v>1</v>
      </c>
      <c r="N1013" s="40">
        <v>1</v>
      </c>
      <c r="O1013" s="40">
        <v>0.97499999999999998</v>
      </c>
      <c r="P1013" s="40">
        <v>0.48749999999999999</v>
      </c>
      <c r="Q1013" s="40">
        <v>0.1125</v>
      </c>
      <c r="R1013" s="40">
        <v>3.125E-2</v>
      </c>
      <c r="S1013" s="40">
        <v>0</v>
      </c>
      <c r="T1013" s="40">
        <v>0</v>
      </c>
      <c r="U1013" s="40">
        <v>160</v>
      </c>
    </row>
    <row r="1014" spans="1:21">
      <c r="A1014" s="40">
        <v>9</v>
      </c>
      <c r="B1014" s="40">
        <v>6</v>
      </c>
      <c r="C1014" s="40">
        <v>5</v>
      </c>
      <c r="D1014" s="40">
        <f t="shared" si="136"/>
        <v>0</v>
      </c>
      <c r="E1014" s="40">
        <f t="shared" si="137"/>
        <v>0</v>
      </c>
      <c r="F1014" s="40">
        <f t="shared" si="138"/>
        <v>0</v>
      </c>
      <c r="G1014" s="40">
        <f t="shared" si="139"/>
        <v>0</v>
      </c>
      <c r="H1014" s="40">
        <f t="shared" si="140"/>
        <v>0</v>
      </c>
      <c r="I1014" s="40">
        <f t="shared" si="141"/>
        <v>0</v>
      </c>
      <c r="J1014" s="40">
        <f t="shared" si="142"/>
        <v>0</v>
      </c>
      <c r="K1014" s="40">
        <f t="shared" si="143"/>
        <v>0</v>
      </c>
      <c r="L1014" s="40">
        <f t="shared" si="144"/>
        <v>0</v>
      </c>
      <c r="M1014" s="40">
        <v>1</v>
      </c>
      <c r="N1014" s="40">
        <v>0.9941860465116279</v>
      </c>
      <c r="O1014" s="40">
        <v>0.91279069767441856</v>
      </c>
      <c r="P1014" s="40">
        <v>0.54651162790697672</v>
      </c>
      <c r="Q1014" s="40">
        <v>0.20348837209302326</v>
      </c>
      <c r="R1014" s="40">
        <v>6.9767441860465115E-2</v>
      </c>
      <c r="S1014" s="40">
        <v>2.3255813953488372E-2</v>
      </c>
      <c r="T1014" s="40">
        <v>1.1627906976744186E-2</v>
      </c>
      <c r="U1014" s="40">
        <v>172</v>
      </c>
    </row>
    <row r="1015" spans="1:21">
      <c r="A1015" s="40">
        <v>9</v>
      </c>
      <c r="B1015" s="40">
        <v>6</v>
      </c>
      <c r="C1015" s="40">
        <v>6</v>
      </c>
      <c r="D1015" s="40">
        <f t="shared" si="136"/>
        <v>0</v>
      </c>
      <c r="E1015" s="40">
        <f t="shared" si="137"/>
        <v>0</v>
      </c>
      <c r="F1015" s="40">
        <f t="shared" si="138"/>
        <v>0</v>
      </c>
      <c r="G1015" s="40">
        <f t="shared" si="139"/>
        <v>0</v>
      </c>
      <c r="H1015" s="40">
        <f t="shared" si="140"/>
        <v>0</v>
      </c>
      <c r="I1015" s="40">
        <f t="shared" si="141"/>
        <v>0</v>
      </c>
      <c r="J1015" s="40">
        <f t="shared" si="142"/>
        <v>0</v>
      </c>
      <c r="K1015" s="40">
        <f t="shared" si="143"/>
        <v>0</v>
      </c>
      <c r="L1015" s="40">
        <f t="shared" si="144"/>
        <v>0</v>
      </c>
      <c r="M1015" s="40">
        <v>1</v>
      </c>
      <c r="N1015" s="40">
        <v>1</v>
      </c>
      <c r="O1015" s="40">
        <v>0.94117647058823528</v>
      </c>
      <c r="P1015" s="40">
        <v>0.66911764705882348</v>
      </c>
      <c r="Q1015" s="40">
        <v>0.33088235294117646</v>
      </c>
      <c r="R1015" s="40">
        <v>0.10294117647058823</v>
      </c>
      <c r="S1015" s="40">
        <v>2.2058823529411766E-2</v>
      </c>
      <c r="T1015" s="40">
        <v>1.4705882352941176E-2</v>
      </c>
      <c r="U1015" s="40">
        <v>136</v>
      </c>
    </row>
    <row r="1016" spans="1:21">
      <c r="A1016" s="40">
        <v>9</v>
      </c>
      <c r="B1016" s="40">
        <v>6</v>
      </c>
      <c r="C1016" s="40">
        <v>7</v>
      </c>
      <c r="D1016" s="40">
        <f t="shared" si="136"/>
        <v>0</v>
      </c>
      <c r="E1016" s="40">
        <f t="shared" si="137"/>
        <v>0</v>
      </c>
      <c r="F1016" s="40">
        <f t="shared" si="138"/>
        <v>0</v>
      </c>
      <c r="G1016" s="40">
        <f t="shared" si="139"/>
        <v>0</v>
      </c>
      <c r="H1016" s="40">
        <f t="shared" si="140"/>
        <v>0</v>
      </c>
      <c r="I1016" s="40">
        <f t="shared" si="141"/>
        <v>0</v>
      </c>
      <c r="J1016" s="40">
        <f t="shared" si="142"/>
        <v>0</v>
      </c>
      <c r="K1016" s="40">
        <f t="shared" si="143"/>
        <v>0</v>
      </c>
      <c r="L1016" s="40">
        <f t="shared" si="144"/>
        <v>0</v>
      </c>
      <c r="M1016" s="40">
        <v>1</v>
      </c>
      <c r="N1016" s="40">
        <v>1</v>
      </c>
      <c r="O1016" s="40">
        <v>0.95145631067961167</v>
      </c>
      <c r="P1016" s="40">
        <v>0.66990291262135926</v>
      </c>
      <c r="Q1016" s="40">
        <v>0.37864077669902912</v>
      </c>
      <c r="R1016" s="40">
        <v>0.1553398058252427</v>
      </c>
      <c r="S1016" s="40">
        <v>4.8543689320388349E-2</v>
      </c>
      <c r="T1016" s="40">
        <v>3.8834951456310676E-2</v>
      </c>
      <c r="U1016" s="40">
        <v>103</v>
      </c>
    </row>
    <row r="1017" spans="1:21">
      <c r="A1017" s="40">
        <v>9</v>
      </c>
      <c r="B1017" s="40">
        <v>6</v>
      </c>
      <c r="C1017" s="40">
        <v>8</v>
      </c>
      <c r="D1017" s="40">
        <f t="shared" si="136"/>
        <v>0</v>
      </c>
      <c r="E1017" s="40">
        <f t="shared" si="137"/>
        <v>0</v>
      </c>
      <c r="F1017" s="40">
        <f t="shared" si="138"/>
        <v>0</v>
      </c>
      <c r="G1017" s="40">
        <f t="shared" si="139"/>
        <v>0</v>
      </c>
      <c r="H1017" s="40">
        <f t="shared" si="140"/>
        <v>0</v>
      </c>
      <c r="I1017" s="40">
        <f t="shared" si="141"/>
        <v>0</v>
      </c>
      <c r="J1017" s="40">
        <f t="shared" si="142"/>
        <v>0</v>
      </c>
      <c r="K1017" s="40">
        <f t="shared" si="143"/>
        <v>0</v>
      </c>
      <c r="L1017" s="40">
        <f t="shared" si="144"/>
        <v>0</v>
      </c>
      <c r="M1017" s="40">
        <v>1</v>
      </c>
      <c r="N1017" s="40">
        <v>1</v>
      </c>
      <c r="O1017" s="40">
        <v>1</v>
      </c>
      <c r="P1017" s="40">
        <v>0.6071428571428571</v>
      </c>
      <c r="Q1017" s="40">
        <v>0.5357142857142857</v>
      </c>
      <c r="R1017" s="40">
        <v>0.17857142857142858</v>
      </c>
      <c r="S1017" s="40">
        <v>0.14285714285714285</v>
      </c>
      <c r="T1017" s="40">
        <v>0.10714285714285714</v>
      </c>
      <c r="U1017" s="40">
        <v>28</v>
      </c>
    </row>
    <row r="1018" spans="1:21">
      <c r="A1018" s="40">
        <v>9</v>
      </c>
      <c r="B1018" s="40">
        <v>6</v>
      </c>
      <c r="C1018" s="40">
        <v>9</v>
      </c>
      <c r="D1018" s="40">
        <f t="shared" si="136"/>
        <v>0</v>
      </c>
      <c r="E1018" s="40">
        <f t="shared" si="137"/>
        <v>0</v>
      </c>
      <c r="F1018" s="40">
        <f t="shared" si="138"/>
        <v>0</v>
      </c>
      <c r="G1018" s="40">
        <f t="shared" si="139"/>
        <v>0</v>
      </c>
      <c r="H1018" s="40">
        <f t="shared" si="140"/>
        <v>0</v>
      </c>
      <c r="I1018" s="40">
        <f t="shared" si="141"/>
        <v>0</v>
      </c>
      <c r="J1018" s="40">
        <f t="shared" si="142"/>
        <v>0</v>
      </c>
      <c r="K1018" s="40">
        <f t="shared" si="143"/>
        <v>0</v>
      </c>
      <c r="L1018" s="40">
        <f t="shared" si="144"/>
        <v>0</v>
      </c>
      <c r="M1018" s="40">
        <v>1</v>
      </c>
      <c r="N1018" s="40">
        <v>1</v>
      </c>
      <c r="O1018" s="40">
        <v>0.875</v>
      </c>
      <c r="P1018" s="40">
        <v>0.75</v>
      </c>
      <c r="Q1018" s="40">
        <v>0.5</v>
      </c>
      <c r="R1018" s="40">
        <v>0.375</v>
      </c>
      <c r="S1018" s="40">
        <v>0.375</v>
      </c>
      <c r="T1018" s="40">
        <v>0.25</v>
      </c>
      <c r="U1018" s="40">
        <v>8</v>
      </c>
    </row>
    <row r="1019" spans="1:21">
      <c r="A1019" s="40">
        <v>9</v>
      </c>
      <c r="B1019" s="40">
        <v>6</v>
      </c>
      <c r="C1019" s="40">
        <v>10</v>
      </c>
      <c r="D1019" s="40">
        <f t="shared" si="136"/>
        <v>0</v>
      </c>
      <c r="E1019" s="40">
        <f t="shared" si="137"/>
        <v>0</v>
      </c>
      <c r="F1019" s="40">
        <f t="shared" si="138"/>
        <v>0</v>
      </c>
      <c r="G1019" s="40">
        <f t="shared" si="139"/>
        <v>0</v>
      </c>
      <c r="H1019" s="40">
        <f t="shared" si="140"/>
        <v>0</v>
      </c>
      <c r="I1019" s="40">
        <f t="shared" si="141"/>
        <v>0</v>
      </c>
      <c r="J1019" s="40">
        <f t="shared" si="142"/>
        <v>0</v>
      </c>
      <c r="K1019" s="40">
        <f t="shared" si="143"/>
        <v>0</v>
      </c>
      <c r="L1019" s="40">
        <f t="shared" si="144"/>
        <v>0</v>
      </c>
      <c r="M1019" s="40">
        <v>1</v>
      </c>
      <c r="N1019" s="40">
        <v>1</v>
      </c>
      <c r="O1019" s="40">
        <v>1</v>
      </c>
      <c r="P1019" s="40">
        <v>1</v>
      </c>
      <c r="Q1019" s="40">
        <v>0.66666666666666663</v>
      </c>
      <c r="R1019" s="40">
        <v>0.33333333333333331</v>
      </c>
      <c r="S1019" s="40">
        <v>0.33333333333333331</v>
      </c>
      <c r="T1019" s="40">
        <v>0.33333333333333331</v>
      </c>
      <c r="U1019" s="40">
        <v>3</v>
      </c>
    </row>
    <row r="1020" spans="1:21">
      <c r="A1020" s="40">
        <v>9</v>
      </c>
      <c r="B1020" s="40">
        <v>6</v>
      </c>
      <c r="C1020" s="40">
        <v>11</v>
      </c>
      <c r="D1020" s="40">
        <f t="shared" si="136"/>
        <v>0</v>
      </c>
      <c r="E1020" s="40">
        <f t="shared" si="137"/>
        <v>0</v>
      </c>
      <c r="F1020" s="40">
        <f t="shared" si="138"/>
        <v>0</v>
      </c>
      <c r="G1020" s="40">
        <f t="shared" si="139"/>
        <v>0</v>
      </c>
      <c r="H1020" s="40">
        <f t="shared" si="140"/>
        <v>0</v>
      </c>
      <c r="I1020" s="40">
        <f t="shared" si="141"/>
        <v>0</v>
      </c>
      <c r="J1020" s="40">
        <f t="shared" si="142"/>
        <v>0</v>
      </c>
      <c r="K1020" s="40">
        <f t="shared" si="143"/>
        <v>0</v>
      </c>
      <c r="L1020" s="40">
        <f t="shared" si="144"/>
        <v>0</v>
      </c>
      <c r="M1020" s="40">
        <v>1</v>
      </c>
      <c r="N1020" s="40">
        <v>1</v>
      </c>
      <c r="O1020" s="40">
        <v>1</v>
      </c>
      <c r="P1020" s="40">
        <v>1</v>
      </c>
      <c r="Q1020" s="40">
        <v>1</v>
      </c>
      <c r="R1020" s="40">
        <v>1</v>
      </c>
      <c r="S1020" s="40">
        <v>0</v>
      </c>
      <c r="T1020" s="40">
        <v>0</v>
      </c>
      <c r="U1020" s="40">
        <v>1</v>
      </c>
    </row>
    <row r="1021" spans="1:21">
      <c r="A1021" s="40">
        <v>9</v>
      </c>
      <c r="B1021" s="40">
        <v>6</v>
      </c>
      <c r="C1021" s="40">
        <v>12</v>
      </c>
      <c r="D1021" s="40">
        <f t="shared" si="136"/>
        <v>0</v>
      </c>
      <c r="E1021" s="40">
        <f t="shared" si="137"/>
        <v>0</v>
      </c>
      <c r="F1021" s="40">
        <f t="shared" si="138"/>
        <v>0</v>
      </c>
      <c r="G1021" s="40">
        <f t="shared" si="139"/>
        <v>0</v>
      </c>
      <c r="H1021" s="40">
        <f t="shared" si="140"/>
        <v>0</v>
      </c>
      <c r="I1021" s="40">
        <f t="shared" si="141"/>
        <v>0</v>
      </c>
      <c r="J1021" s="40">
        <f t="shared" si="142"/>
        <v>0</v>
      </c>
      <c r="K1021" s="40">
        <f t="shared" si="143"/>
        <v>0</v>
      </c>
      <c r="L1021" s="40">
        <f t="shared" si="144"/>
        <v>0</v>
      </c>
      <c r="M1021" s="40">
        <v>1</v>
      </c>
      <c r="N1021" s="40">
        <v>1</v>
      </c>
      <c r="O1021" s="40">
        <v>1</v>
      </c>
      <c r="P1021" s="40">
        <v>1</v>
      </c>
      <c r="Q1021" s="40">
        <v>1</v>
      </c>
      <c r="R1021" s="40">
        <v>1</v>
      </c>
      <c r="S1021" s="40">
        <v>1</v>
      </c>
      <c r="T1021" s="40">
        <v>1</v>
      </c>
      <c r="U1021" s="40">
        <v>3</v>
      </c>
    </row>
    <row r="1022" spans="1:21">
      <c r="A1022" s="40">
        <v>9</v>
      </c>
      <c r="B1022" s="40">
        <v>7</v>
      </c>
      <c r="C1022" s="40">
        <v>2</v>
      </c>
      <c r="D1022" s="40">
        <f t="shared" si="136"/>
        <v>0</v>
      </c>
      <c r="E1022" s="40">
        <f t="shared" si="137"/>
        <v>0</v>
      </c>
      <c r="F1022" s="40">
        <f t="shared" si="138"/>
        <v>0</v>
      </c>
      <c r="G1022" s="40">
        <f t="shared" si="139"/>
        <v>0</v>
      </c>
      <c r="H1022" s="40">
        <f t="shared" si="140"/>
        <v>0</v>
      </c>
      <c r="I1022" s="40">
        <f t="shared" si="141"/>
        <v>0</v>
      </c>
      <c r="J1022" s="40">
        <f t="shared" si="142"/>
        <v>0</v>
      </c>
      <c r="K1022" s="40">
        <f t="shared" si="143"/>
        <v>0</v>
      </c>
      <c r="L1022" s="40">
        <f t="shared" si="144"/>
        <v>0</v>
      </c>
      <c r="M1022" s="40">
        <v>1</v>
      </c>
      <c r="N1022" s="40">
        <v>1</v>
      </c>
      <c r="O1022" s="40">
        <v>1</v>
      </c>
      <c r="P1022" s="40">
        <v>1</v>
      </c>
      <c r="Q1022" s="40">
        <v>0</v>
      </c>
      <c r="R1022" s="40">
        <v>0</v>
      </c>
      <c r="S1022" s="40">
        <v>0</v>
      </c>
      <c r="T1022" s="40">
        <v>0</v>
      </c>
      <c r="U1022" s="40">
        <v>1</v>
      </c>
    </row>
    <row r="1023" spans="1:21">
      <c r="A1023" s="40">
        <v>9</v>
      </c>
      <c r="B1023" s="40">
        <v>7</v>
      </c>
      <c r="C1023" s="40">
        <v>3</v>
      </c>
      <c r="D1023" s="40">
        <f t="shared" si="136"/>
        <v>0</v>
      </c>
      <c r="E1023" s="40">
        <f t="shared" si="137"/>
        <v>0</v>
      </c>
      <c r="F1023" s="40">
        <f t="shared" si="138"/>
        <v>0</v>
      </c>
      <c r="G1023" s="40">
        <f t="shared" si="139"/>
        <v>0</v>
      </c>
      <c r="H1023" s="40">
        <f t="shared" si="140"/>
        <v>0</v>
      </c>
      <c r="I1023" s="40">
        <f t="shared" si="141"/>
        <v>0</v>
      </c>
      <c r="J1023" s="40">
        <f t="shared" si="142"/>
        <v>0</v>
      </c>
      <c r="K1023" s="40">
        <f t="shared" si="143"/>
        <v>0</v>
      </c>
      <c r="L1023" s="40">
        <f t="shared" si="144"/>
        <v>0</v>
      </c>
      <c r="M1023" s="40">
        <v>1</v>
      </c>
      <c r="N1023" s="40">
        <v>1</v>
      </c>
      <c r="O1023" s="40">
        <v>1</v>
      </c>
      <c r="P1023" s="40">
        <v>0.75</v>
      </c>
      <c r="Q1023" s="40">
        <v>0.125</v>
      </c>
      <c r="R1023" s="40">
        <v>0.125</v>
      </c>
      <c r="S1023" s="40">
        <v>0</v>
      </c>
      <c r="T1023" s="40">
        <v>0</v>
      </c>
      <c r="U1023" s="40">
        <v>8</v>
      </c>
    </row>
    <row r="1024" spans="1:21">
      <c r="A1024" s="40">
        <v>9</v>
      </c>
      <c r="B1024" s="40">
        <v>7</v>
      </c>
      <c r="C1024" s="40">
        <v>4</v>
      </c>
      <c r="D1024" s="40">
        <f t="shared" si="136"/>
        <v>0</v>
      </c>
      <c r="E1024" s="40">
        <f t="shared" si="137"/>
        <v>0</v>
      </c>
      <c r="F1024" s="40">
        <f t="shared" si="138"/>
        <v>0</v>
      </c>
      <c r="G1024" s="40">
        <f t="shared" si="139"/>
        <v>0</v>
      </c>
      <c r="H1024" s="40">
        <f t="shared" si="140"/>
        <v>0</v>
      </c>
      <c r="I1024" s="40">
        <f t="shared" si="141"/>
        <v>0</v>
      </c>
      <c r="J1024" s="40">
        <f t="shared" si="142"/>
        <v>0</v>
      </c>
      <c r="K1024" s="40">
        <f t="shared" si="143"/>
        <v>0</v>
      </c>
      <c r="L1024" s="40">
        <f t="shared" si="144"/>
        <v>0</v>
      </c>
      <c r="M1024" s="40">
        <v>1</v>
      </c>
      <c r="N1024" s="40">
        <v>1</v>
      </c>
      <c r="O1024" s="40">
        <v>1</v>
      </c>
      <c r="P1024" s="40">
        <v>0.80263157894736847</v>
      </c>
      <c r="Q1024" s="40">
        <v>0.31578947368421051</v>
      </c>
      <c r="R1024" s="40">
        <v>7.8947368421052627E-2</v>
      </c>
      <c r="S1024" s="40">
        <v>2.6315789473684209E-2</v>
      </c>
      <c r="T1024" s="40">
        <v>2.6315789473684209E-2</v>
      </c>
      <c r="U1024" s="40">
        <v>76</v>
      </c>
    </row>
    <row r="1025" spans="1:21">
      <c r="A1025" s="40">
        <v>9</v>
      </c>
      <c r="B1025" s="40">
        <v>7</v>
      </c>
      <c r="C1025" s="40">
        <v>5</v>
      </c>
      <c r="D1025" s="40">
        <f t="shared" si="136"/>
        <v>0</v>
      </c>
      <c r="E1025" s="40">
        <f t="shared" si="137"/>
        <v>0</v>
      </c>
      <c r="F1025" s="40">
        <f t="shared" si="138"/>
        <v>0</v>
      </c>
      <c r="G1025" s="40">
        <f t="shared" si="139"/>
        <v>0</v>
      </c>
      <c r="H1025" s="40">
        <f t="shared" si="140"/>
        <v>0</v>
      </c>
      <c r="I1025" s="40">
        <f t="shared" si="141"/>
        <v>0</v>
      </c>
      <c r="J1025" s="40">
        <f t="shared" si="142"/>
        <v>0</v>
      </c>
      <c r="K1025" s="40">
        <f t="shared" si="143"/>
        <v>0</v>
      </c>
      <c r="L1025" s="40">
        <f t="shared" si="144"/>
        <v>0</v>
      </c>
      <c r="M1025" s="40">
        <v>1</v>
      </c>
      <c r="N1025" s="40">
        <v>1</v>
      </c>
      <c r="O1025" s="40">
        <v>0.97122302158273377</v>
      </c>
      <c r="P1025" s="40">
        <v>0.74100719424460426</v>
      </c>
      <c r="Q1025" s="40">
        <v>0.32374100719424459</v>
      </c>
      <c r="R1025" s="40">
        <v>0.15107913669064749</v>
      </c>
      <c r="S1025" s="40">
        <v>8.6330935251798566E-2</v>
      </c>
      <c r="T1025" s="40">
        <v>5.7553956834532377E-2</v>
      </c>
      <c r="U1025" s="40">
        <v>139</v>
      </c>
    </row>
    <row r="1026" spans="1:21">
      <c r="A1026" s="40">
        <v>9</v>
      </c>
      <c r="B1026" s="40">
        <v>7</v>
      </c>
      <c r="C1026" s="40">
        <v>6</v>
      </c>
      <c r="D1026" s="40">
        <f t="shared" si="136"/>
        <v>0</v>
      </c>
      <c r="E1026" s="40">
        <f t="shared" si="137"/>
        <v>0</v>
      </c>
      <c r="F1026" s="40">
        <f t="shared" si="138"/>
        <v>0</v>
      </c>
      <c r="G1026" s="40">
        <f t="shared" si="139"/>
        <v>0</v>
      </c>
      <c r="H1026" s="40">
        <f t="shared" si="140"/>
        <v>0</v>
      </c>
      <c r="I1026" s="40">
        <f t="shared" si="141"/>
        <v>0</v>
      </c>
      <c r="J1026" s="40">
        <f t="shared" si="142"/>
        <v>0</v>
      </c>
      <c r="K1026" s="40">
        <f t="shared" si="143"/>
        <v>0</v>
      </c>
      <c r="L1026" s="40">
        <f t="shared" si="144"/>
        <v>0</v>
      </c>
      <c r="M1026" s="40">
        <v>1</v>
      </c>
      <c r="N1026" s="40">
        <v>1</v>
      </c>
      <c r="O1026" s="40">
        <v>0.97457627118644063</v>
      </c>
      <c r="P1026" s="40">
        <v>0.74576271186440679</v>
      </c>
      <c r="Q1026" s="40">
        <v>0.38983050847457629</v>
      </c>
      <c r="R1026" s="40">
        <v>0.1271186440677966</v>
      </c>
      <c r="S1026" s="40">
        <v>6.7796610169491525E-2</v>
      </c>
      <c r="T1026" s="40">
        <v>3.3898305084745763E-2</v>
      </c>
      <c r="U1026" s="40">
        <v>118</v>
      </c>
    </row>
    <row r="1027" spans="1:21">
      <c r="A1027" s="40">
        <v>9</v>
      </c>
      <c r="B1027" s="40">
        <v>7</v>
      </c>
      <c r="C1027" s="40">
        <v>7</v>
      </c>
      <c r="D1027" s="40">
        <f t="shared" ref="D1027:D1090" si="145">IF(AND($A1027=$X$2,$B1027=$X$33,$C1027=$X$18),M1027,0)</f>
        <v>0</v>
      </c>
      <c r="E1027" s="40">
        <f t="shared" ref="E1027:E1090" si="146">IF(AND($A1027=$X$2,$B1027=$X$33,$C1027=$X$18),N1027,0)</f>
        <v>0</v>
      </c>
      <c r="F1027" s="40">
        <f t="shared" ref="F1027:F1090" si="147">IF(AND($A1027=$X$2,$B1027=$X$33,$C1027=$X$18),O1027,0)</f>
        <v>0</v>
      </c>
      <c r="G1027" s="40">
        <f t="shared" ref="G1027:G1090" si="148">IF(AND($A1027=$X$2,$B1027=$X$33,$C1027=$X$18),P1027,0)</f>
        <v>0</v>
      </c>
      <c r="H1027" s="40">
        <f t="shared" ref="H1027:H1090" si="149">IF(AND($A1027=$X$2,$B1027=$X$33,$C1027=$X$18),Q1027,0)</f>
        <v>0</v>
      </c>
      <c r="I1027" s="40">
        <f t="shared" ref="I1027:I1090" si="150">IF(AND($A1027=$X$2,$B1027=$X$33,$C1027=$X$18),R1027,0)</f>
        <v>0</v>
      </c>
      <c r="J1027" s="40">
        <f t="shared" ref="J1027:J1090" si="151">IF(AND($A1027=$X$2,$B1027=$X$33,$C1027=$X$18),S1027,0)</f>
        <v>0</v>
      </c>
      <c r="K1027" s="40">
        <f t="shared" ref="K1027:K1090" si="152">IF(AND($A1027=$X$2,$B1027=$X$33,$C1027=$X$18),T1027,0)</f>
        <v>0</v>
      </c>
      <c r="L1027" s="40">
        <f t="shared" ref="L1027:L1090" si="153">IF(AND($A1027=$X$2,$B1027=$X$33,$C1027=$X$18),U1027,0)</f>
        <v>0</v>
      </c>
      <c r="M1027" s="40">
        <v>1</v>
      </c>
      <c r="N1027" s="40">
        <v>1</v>
      </c>
      <c r="O1027" s="40">
        <v>0.99137931034482762</v>
      </c>
      <c r="P1027" s="40">
        <v>0.77586206896551724</v>
      </c>
      <c r="Q1027" s="40">
        <v>0.42241379310344829</v>
      </c>
      <c r="R1027" s="40">
        <v>0.19827586206896552</v>
      </c>
      <c r="S1027" s="40">
        <v>7.7586206896551727E-2</v>
      </c>
      <c r="T1027" s="40">
        <v>6.0344827586206899E-2</v>
      </c>
      <c r="U1027" s="40">
        <v>116</v>
      </c>
    </row>
    <row r="1028" spans="1:21">
      <c r="A1028" s="40">
        <v>9</v>
      </c>
      <c r="B1028" s="40">
        <v>7</v>
      </c>
      <c r="C1028" s="40">
        <v>8</v>
      </c>
      <c r="D1028" s="40">
        <f t="shared" si="145"/>
        <v>0</v>
      </c>
      <c r="E1028" s="40">
        <f t="shared" si="146"/>
        <v>0</v>
      </c>
      <c r="F1028" s="40">
        <f t="shared" si="147"/>
        <v>0</v>
      </c>
      <c r="G1028" s="40">
        <f t="shared" si="148"/>
        <v>0</v>
      </c>
      <c r="H1028" s="40">
        <f t="shared" si="149"/>
        <v>0</v>
      </c>
      <c r="I1028" s="40">
        <f t="shared" si="150"/>
        <v>0</v>
      </c>
      <c r="J1028" s="40">
        <f t="shared" si="151"/>
        <v>0</v>
      </c>
      <c r="K1028" s="40">
        <f t="shared" si="152"/>
        <v>0</v>
      </c>
      <c r="L1028" s="40">
        <f t="shared" si="153"/>
        <v>0</v>
      </c>
      <c r="M1028" s="40">
        <v>1</v>
      </c>
      <c r="N1028" s="40">
        <v>1</v>
      </c>
      <c r="O1028" s="40">
        <v>1</v>
      </c>
      <c r="P1028" s="40">
        <v>0.8035714285714286</v>
      </c>
      <c r="Q1028" s="40">
        <v>0.48214285714285715</v>
      </c>
      <c r="R1028" s="40">
        <v>0.17857142857142858</v>
      </c>
      <c r="S1028" s="40">
        <v>7.1428571428571425E-2</v>
      </c>
      <c r="T1028" s="40">
        <v>5.3571428571428568E-2</v>
      </c>
      <c r="U1028" s="40">
        <v>56</v>
      </c>
    </row>
    <row r="1029" spans="1:21">
      <c r="A1029" s="40">
        <v>9</v>
      </c>
      <c r="B1029" s="40">
        <v>7</v>
      </c>
      <c r="C1029" s="40">
        <v>9</v>
      </c>
      <c r="D1029" s="40">
        <f t="shared" si="145"/>
        <v>0</v>
      </c>
      <c r="E1029" s="40">
        <f t="shared" si="146"/>
        <v>0</v>
      </c>
      <c r="F1029" s="40">
        <f t="shared" si="147"/>
        <v>0</v>
      </c>
      <c r="G1029" s="40">
        <f t="shared" si="148"/>
        <v>0</v>
      </c>
      <c r="H1029" s="40">
        <f t="shared" si="149"/>
        <v>0</v>
      </c>
      <c r="I1029" s="40">
        <f t="shared" si="150"/>
        <v>0</v>
      </c>
      <c r="J1029" s="40">
        <f t="shared" si="151"/>
        <v>0</v>
      </c>
      <c r="K1029" s="40">
        <f t="shared" si="152"/>
        <v>0</v>
      </c>
      <c r="L1029" s="40">
        <f t="shared" si="153"/>
        <v>0</v>
      </c>
      <c r="M1029" s="40">
        <v>1</v>
      </c>
      <c r="N1029" s="40">
        <v>1</v>
      </c>
      <c r="O1029" s="40">
        <v>0.88235294117647056</v>
      </c>
      <c r="P1029" s="40">
        <v>0.82352941176470584</v>
      </c>
      <c r="Q1029" s="40">
        <v>0.41176470588235292</v>
      </c>
      <c r="R1029" s="40">
        <v>0.35294117647058826</v>
      </c>
      <c r="S1029" s="40">
        <v>0.29411764705882354</v>
      </c>
      <c r="T1029" s="40">
        <v>0.23529411764705882</v>
      </c>
      <c r="U1029" s="40">
        <v>17</v>
      </c>
    </row>
    <row r="1030" spans="1:21">
      <c r="A1030" s="40">
        <v>9</v>
      </c>
      <c r="B1030" s="40">
        <v>7</v>
      </c>
      <c r="C1030" s="40">
        <v>10</v>
      </c>
      <c r="D1030" s="40">
        <f t="shared" si="145"/>
        <v>0</v>
      </c>
      <c r="E1030" s="40">
        <f t="shared" si="146"/>
        <v>0</v>
      </c>
      <c r="F1030" s="40">
        <f t="shared" si="147"/>
        <v>0</v>
      </c>
      <c r="G1030" s="40">
        <f t="shared" si="148"/>
        <v>0</v>
      </c>
      <c r="H1030" s="40">
        <f t="shared" si="149"/>
        <v>0</v>
      </c>
      <c r="I1030" s="40">
        <f t="shared" si="150"/>
        <v>0</v>
      </c>
      <c r="J1030" s="40">
        <f t="shared" si="151"/>
        <v>0</v>
      </c>
      <c r="K1030" s="40">
        <f t="shared" si="152"/>
        <v>0</v>
      </c>
      <c r="L1030" s="40">
        <f t="shared" si="153"/>
        <v>0</v>
      </c>
      <c r="M1030" s="40">
        <v>1</v>
      </c>
      <c r="N1030" s="40">
        <v>1</v>
      </c>
      <c r="O1030" s="40">
        <v>1</v>
      </c>
      <c r="P1030" s="40">
        <v>1</v>
      </c>
      <c r="Q1030" s="40">
        <v>1</v>
      </c>
      <c r="R1030" s="40">
        <v>1</v>
      </c>
      <c r="S1030" s="40">
        <v>1</v>
      </c>
      <c r="T1030" s="40">
        <v>1</v>
      </c>
      <c r="U1030" s="40">
        <v>2</v>
      </c>
    </row>
    <row r="1031" spans="1:21">
      <c r="A1031" s="40">
        <v>9</v>
      </c>
      <c r="B1031" s="40">
        <v>7</v>
      </c>
      <c r="C1031" s="40">
        <v>11</v>
      </c>
      <c r="D1031" s="40">
        <f t="shared" si="145"/>
        <v>0</v>
      </c>
      <c r="E1031" s="40">
        <f t="shared" si="146"/>
        <v>0</v>
      </c>
      <c r="F1031" s="40">
        <f t="shared" si="147"/>
        <v>0</v>
      </c>
      <c r="G1031" s="40">
        <f t="shared" si="148"/>
        <v>0</v>
      </c>
      <c r="H1031" s="40">
        <f t="shared" si="149"/>
        <v>0</v>
      </c>
      <c r="I1031" s="40">
        <f t="shared" si="150"/>
        <v>0</v>
      </c>
      <c r="J1031" s="40">
        <f t="shared" si="151"/>
        <v>0</v>
      </c>
      <c r="K1031" s="40">
        <f t="shared" si="152"/>
        <v>0</v>
      </c>
      <c r="L1031" s="40">
        <f t="shared" si="153"/>
        <v>0</v>
      </c>
      <c r="M1031" s="40">
        <v>1</v>
      </c>
      <c r="N1031" s="40">
        <v>1</v>
      </c>
      <c r="O1031" s="40">
        <v>1</v>
      </c>
      <c r="P1031" s="40">
        <v>0.75</v>
      </c>
      <c r="Q1031" s="40">
        <v>0.75</v>
      </c>
      <c r="R1031" s="40">
        <v>0.75</v>
      </c>
      <c r="S1031" s="40">
        <v>0.75</v>
      </c>
      <c r="T1031" s="40">
        <v>0.25</v>
      </c>
      <c r="U1031" s="40">
        <v>4</v>
      </c>
    </row>
    <row r="1032" spans="1:21">
      <c r="A1032" s="40">
        <v>9</v>
      </c>
      <c r="B1032" s="40">
        <v>7</v>
      </c>
      <c r="C1032" s="40">
        <v>12</v>
      </c>
      <c r="D1032" s="40">
        <f t="shared" si="145"/>
        <v>0</v>
      </c>
      <c r="E1032" s="40">
        <f t="shared" si="146"/>
        <v>0</v>
      </c>
      <c r="F1032" s="40">
        <f t="shared" si="147"/>
        <v>0</v>
      </c>
      <c r="G1032" s="40">
        <f t="shared" si="148"/>
        <v>0</v>
      </c>
      <c r="H1032" s="40">
        <f t="shared" si="149"/>
        <v>0</v>
      </c>
      <c r="I1032" s="40">
        <f t="shared" si="150"/>
        <v>0</v>
      </c>
      <c r="J1032" s="40">
        <f t="shared" si="151"/>
        <v>0</v>
      </c>
      <c r="K1032" s="40">
        <f t="shared" si="152"/>
        <v>0</v>
      </c>
      <c r="L1032" s="40">
        <f t="shared" si="153"/>
        <v>0</v>
      </c>
      <c r="M1032" s="40">
        <v>1</v>
      </c>
      <c r="N1032" s="40">
        <v>1</v>
      </c>
      <c r="O1032" s="40">
        <v>0.75</v>
      </c>
      <c r="P1032" s="40">
        <v>0.75</v>
      </c>
      <c r="Q1032" s="40">
        <v>0.75</v>
      </c>
      <c r="R1032" s="40">
        <v>0.75</v>
      </c>
      <c r="S1032" s="40">
        <v>0.5</v>
      </c>
      <c r="T1032" s="40">
        <v>0.5</v>
      </c>
      <c r="U1032" s="40">
        <v>4</v>
      </c>
    </row>
    <row r="1033" spans="1:21">
      <c r="A1033" s="40">
        <v>9</v>
      </c>
      <c r="B1033" s="40">
        <v>8</v>
      </c>
      <c r="C1033" s="40">
        <v>3</v>
      </c>
      <c r="D1033" s="40">
        <f t="shared" si="145"/>
        <v>0</v>
      </c>
      <c r="E1033" s="40">
        <f t="shared" si="146"/>
        <v>0</v>
      </c>
      <c r="F1033" s="40">
        <f t="shared" si="147"/>
        <v>0</v>
      </c>
      <c r="G1033" s="40">
        <f t="shared" si="148"/>
        <v>0</v>
      </c>
      <c r="H1033" s="40">
        <f t="shared" si="149"/>
        <v>0</v>
      </c>
      <c r="I1033" s="40">
        <f t="shared" si="150"/>
        <v>0</v>
      </c>
      <c r="J1033" s="40">
        <f t="shared" si="151"/>
        <v>0</v>
      </c>
      <c r="K1033" s="40">
        <f t="shared" si="152"/>
        <v>0</v>
      </c>
      <c r="L1033" s="40">
        <f t="shared" si="153"/>
        <v>0</v>
      </c>
      <c r="M1033" s="40">
        <v>1</v>
      </c>
      <c r="N1033" s="40">
        <v>1</v>
      </c>
      <c r="O1033" s="40">
        <v>1</v>
      </c>
      <c r="P1033" s="40">
        <v>1</v>
      </c>
      <c r="Q1033" s="40">
        <v>0</v>
      </c>
      <c r="R1033" s="40">
        <v>0</v>
      </c>
      <c r="S1033" s="40">
        <v>0</v>
      </c>
      <c r="T1033" s="40">
        <v>0</v>
      </c>
      <c r="U1033" s="40">
        <v>1</v>
      </c>
    </row>
    <row r="1034" spans="1:21">
      <c r="A1034" s="40">
        <v>9</v>
      </c>
      <c r="B1034" s="40">
        <v>8</v>
      </c>
      <c r="C1034" s="40">
        <v>4</v>
      </c>
      <c r="D1034" s="40">
        <f t="shared" si="145"/>
        <v>0</v>
      </c>
      <c r="E1034" s="40">
        <f t="shared" si="146"/>
        <v>0</v>
      </c>
      <c r="F1034" s="40">
        <f t="shared" si="147"/>
        <v>0</v>
      </c>
      <c r="G1034" s="40">
        <f t="shared" si="148"/>
        <v>0</v>
      </c>
      <c r="H1034" s="40">
        <f t="shared" si="149"/>
        <v>0</v>
      </c>
      <c r="I1034" s="40">
        <f t="shared" si="150"/>
        <v>0</v>
      </c>
      <c r="J1034" s="40">
        <f t="shared" si="151"/>
        <v>0</v>
      </c>
      <c r="K1034" s="40">
        <f t="shared" si="152"/>
        <v>0</v>
      </c>
      <c r="L1034" s="40">
        <f t="shared" si="153"/>
        <v>0</v>
      </c>
      <c r="M1034" s="40">
        <v>1</v>
      </c>
      <c r="N1034" s="40">
        <v>1</v>
      </c>
      <c r="O1034" s="40">
        <v>1</v>
      </c>
      <c r="P1034" s="40">
        <v>0.84848484848484851</v>
      </c>
      <c r="Q1034" s="40">
        <v>0.39393939393939392</v>
      </c>
      <c r="R1034" s="40">
        <v>0.12121212121212122</v>
      </c>
      <c r="S1034" s="40">
        <v>6.0606060606060608E-2</v>
      </c>
      <c r="T1034" s="40">
        <v>0</v>
      </c>
      <c r="U1034" s="40">
        <v>33</v>
      </c>
    </row>
    <row r="1035" spans="1:21">
      <c r="A1035" s="40">
        <v>9</v>
      </c>
      <c r="B1035" s="40">
        <v>8</v>
      </c>
      <c r="C1035" s="40">
        <v>5</v>
      </c>
      <c r="D1035" s="40">
        <f t="shared" si="145"/>
        <v>0</v>
      </c>
      <c r="E1035" s="40">
        <f t="shared" si="146"/>
        <v>0</v>
      </c>
      <c r="F1035" s="40">
        <f t="shared" si="147"/>
        <v>0</v>
      </c>
      <c r="G1035" s="40">
        <f t="shared" si="148"/>
        <v>0</v>
      </c>
      <c r="H1035" s="40">
        <f t="shared" si="149"/>
        <v>0</v>
      </c>
      <c r="I1035" s="40">
        <f t="shared" si="150"/>
        <v>0</v>
      </c>
      <c r="J1035" s="40">
        <f t="shared" si="151"/>
        <v>0</v>
      </c>
      <c r="K1035" s="40">
        <f t="shared" si="152"/>
        <v>0</v>
      </c>
      <c r="L1035" s="40">
        <f t="shared" si="153"/>
        <v>0</v>
      </c>
      <c r="M1035" s="40">
        <v>1</v>
      </c>
      <c r="N1035" s="40">
        <v>1</v>
      </c>
      <c r="O1035" s="40">
        <v>1</v>
      </c>
      <c r="P1035" s="40">
        <v>0.92</v>
      </c>
      <c r="Q1035" s="40">
        <v>0.53333333333333333</v>
      </c>
      <c r="R1035" s="40">
        <v>0.26666666666666666</v>
      </c>
      <c r="S1035" s="40">
        <v>0.04</v>
      </c>
      <c r="T1035" s="40">
        <v>0.04</v>
      </c>
      <c r="U1035" s="40">
        <v>75</v>
      </c>
    </row>
    <row r="1036" spans="1:21">
      <c r="A1036" s="40">
        <v>9</v>
      </c>
      <c r="B1036" s="40">
        <v>8</v>
      </c>
      <c r="C1036" s="40">
        <v>6</v>
      </c>
      <c r="D1036" s="40">
        <f t="shared" si="145"/>
        <v>0</v>
      </c>
      <c r="E1036" s="40">
        <f t="shared" si="146"/>
        <v>0</v>
      </c>
      <c r="F1036" s="40">
        <f t="shared" si="147"/>
        <v>0</v>
      </c>
      <c r="G1036" s="40">
        <f t="shared" si="148"/>
        <v>0</v>
      </c>
      <c r="H1036" s="40">
        <f t="shared" si="149"/>
        <v>0</v>
      </c>
      <c r="I1036" s="40">
        <f t="shared" si="150"/>
        <v>0</v>
      </c>
      <c r="J1036" s="40">
        <f t="shared" si="151"/>
        <v>0</v>
      </c>
      <c r="K1036" s="40">
        <f t="shared" si="152"/>
        <v>0</v>
      </c>
      <c r="L1036" s="40">
        <f t="shared" si="153"/>
        <v>0</v>
      </c>
      <c r="M1036" s="40">
        <v>1</v>
      </c>
      <c r="N1036" s="40">
        <v>1</v>
      </c>
      <c r="O1036" s="40">
        <v>1</v>
      </c>
      <c r="P1036" s="40">
        <v>0.97826086956521741</v>
      </c>
      <c r="Q1036" s="40">
        <v>0.68478260869565222</v>
      </c>
      <c r="R1036" s="40">
        <v>0.32608695652173914</v>
      </c>
      <c r="S1036" s="40">
        <v>0.15217391304347827</v>
      </c>
      <c r="T1036" s="40">
        <v>9.7826086956521743E-2</v>
      </c>
      <c r="U1036" s="40">
        <v>92</v>
      </c>
    </row>
    <row r="1037" spans="1:21">
      <c r="A1037" s="40">
        <v>9</v>
      </c>
      <c r="B1037" s="40">
        <v>8</v>
      </c>
      <c r="C1037" s="40">
        <v>7</v>
      </c>
      <c r="D1037" s="40">
        <f t="shared" si="145"/>
        <v>0</v>
      </c>
      <c r="E1037" s="40">
        <f t="shared" si="146"/>
        <v>0</v>
      </c>
      <c r="F1037" s="40">
        <f t="shared" si="147"/>
        <v>0</v>
      </c>
      <c r="G1037" s="40">
        <f t="shared" si="148"/>
        <v>0</v>
      </c>
      <c r="H1037" s="40">
        <f t="shared" si="149"/>
        <v>0</v>
      </c>
      <c r="I1037" s="40">
        <f t="shared" si="150"/>
        <v>0</v>
      </c>
      <c r="J1037" s="40">
        <f t="shared" si="151"/>
        <v>0</v>
      </c>
      <c r="K1037" s="40">
        <f t="shared" si="152"/>
        <v>0</v>
      </c>
      <c r="L1037" s="40">
        <f t="shared" si="153"/>
        <v>0</v>
      </c>
      <c r="M1037" s="40">
        <v>1</v>
      </c>
      <c r="N1037" s="40">
        <v>1</v>
      </c>
      <c r="O1037" s="40">
        <v>1</v>
      </c>
      <c r="P1037" s="40">
        <v>0.93</v>
      </c>
      <c r="Q1037" s="40">
        <v>0.6</v>
      </c>
      <c r="R1037" s="40">
        <v>0.26</v>
      </c>
      <c r="S1037" s="40">
        <v>0.08</v>
      </c>
      <c r="T1037" s="40">
        <v>7.0000000000000007E-2</v>
      </c>
      <c r="U1037" s="40">
        <v>100</v>
      </c>
    </row>
    <row r="1038" spans="1:21">
      <c r="A1038" s="40">
        <v>9</v>
      </c>
      <c r="B1038" s="40">
        <v>8</v>
      </c>
      <c r="C1038" s="40">
        <v>8</v>
      </c>
      <c r="D1038" s="40">
        <f t="shared" si="145"/>
        <v>0</v>
      </c>
      <c r="E1038" s="40">
        <f t="shared" si="146"/>
        <v>0</v>
      </c>
      <c r="F1038" s="40">
        <f t="shared" si="147"/>
        <v>0</v>
      </c>
      <c r="G1038" s="40">
        <f t="shared" si="148"/>
        <v>0</v>
      </c>
      <c r="H1038" s="40">
        <f t="shared" si="149"/>
        <v>0</v>
      </c>
      <c r="I1038" s="40">
        <f t="shared" si="150"/>
        <v>0</v>
      </c>
      <c r="J1038" s="40">
        <f t="shared" si="151"/>
        <v>0</v>
      </c>
      <c r="K1038" s="40">
        <f t="shared" si="152"/>
        <v>0</v>
      </c>
      <c r="L1038" s="40">
        <f t="shared" si="153"/>
        <v>0</v>
      </c>
      <c r="M1038" s="40">
        <v>1</v>
      </c>
      <c r="N1038" s="40">
        <v>1</v>
      </c>
      <c r="O1038" s="40">
        <v>1</v>
      </c>
      <c r="P1038" s="40">
        <v>0.92</v>
      </c>
      <c r="Q1038" s="40">
        <v>0.76</v>
      </c>
      <c r="R1038" s="40">
        <v>0.4</v>
      </c>
      <c r="S1038" s="40">
        <v>0.22</v>
      </c>
      <c r="T1038" s="40">
        <v>0.18</v>
      </c>
      <c r="U1038" s="40">
        <v>50</v>
      </c>
    </row>
    <row r="1039" spans="1:21">
      <c r="A1039" s="40">
        <v>9</v>
      </c>
      <c r="B1039" s="40">
        <v>8</v>
      </c>
      <c r="C1039" s="40">
        <v>9</v>
      </c>
      <c r="D1039" s="40">
        <f t="shared" si="145"/>
        <v>0</v>
      </c>
      <c r="E1039" s="40">
        <f t="shared" si="146"/>
        <v>0</v>
      </c>
      <c r="F1039" s="40">
        <f t="shared" si="147"/>
        <v>0</v>
      </c>
      <c r="G1039" s="40">
        <f t="shared" si="148"/>
        <v>0</v>
      </c>
      <c r="H1039" s="40">
        <f t="shared" si="149"/>
        <v>0</v>
      </c>
      <c r="I1039" s="40">
        <f t="shared" si="150"/>
        <v>0</v>
      </c>
      <c r="J1039" s="40">
        <f t="shared" si="151"/>
        <v>0</v>
      </c>
      <c r="K1039" s="40">
        <f t="shared" si="152"/>
        <v>0</v>
      </c>
      <c r="L1039" s="40">
        <f t="shared" si="153"/>
        <v>0</v>
      </c>
      <c r="M1039" s="40">
        <v>1</v>
      </c>
      <c r="N1039" s="40">
        <v>1</v>
      </c>
      <c r="O1039" s="40">
        <v>1</v>
      </c>
      <c r="P1039" s="40">
        <v>0.91666666666666663</v>
      </c>
      <c r="Q1039" s="40">
        <v>0.91666666666666663</v>
      </c>
      <c r="R1039" s="40">
        <v>0.66666666666666663</v>
      </c>
      <c r="S1039" s="40">
        <v>0.25</v>
      </c>
      <c r="T1039" s="40">
        <v>0.16666666666666666</v>
      </c>
      <c r="U1039" s="40">
        <v>12</v>
      </c>
    </row>
    <row r="1040" spans="1:21">
      <c r="A1040" s="40">
        <v>9</v>
      </c>
      <c r="B1040" s="40">
        <v>8</v>
      </c>
      <c r="C1040" s="40">
        <v>10</v>
      </c>
      <c r="D1040" s="40">
        <f t="shared" si="145"/>
        <v>0</v>
      </c>
      <c r="E1040" s="40">
        <f t="shared" si="146"/>
        <v>0</v>
      </c>
      <c r="F1040" s="40">
        <f t="shared" si="147"/>
        <v>0</v>
      </c>
      <c r="G1040" s="40">
        <f t="shared" si="148"/>
        <v>0</v>
      </c>
      <c r="H1040" s="40">
        <f t="shared" si="149"/>
        <v>0</v>
      </c>
      <c r="I1040" s="40">
        <f t="shared" si="150"/>
        <v>0</v>
      </c>
      <c r="J1040" s="40">
        <f t="shared" si="151"/>
        <v>0</v>
      </c>
      <c r="K1040" s="40">
        <f t="shared" si="152"/>
        <v>0</v>
      </c>
      <c r="L1040" s="40">
        <f t="shared" si="153"/>
        <v>0</v>
      </c>
      <c r="M1040" s="40">
        <v>1</v>
      </c>
      <c r="N1040" s="40">
        <v>1</v>
      </c>
      <c r="O1040" s="40">
        <v>1</v>
      </c>
      <c r="P1040" s="40">
        <v>0.88888888888888884</v>
      </c>
      <c r="Q1040" s="40">
        <v>0.66666666666666663</v>
      </c>
      <c r="R1040" s="40">
        <v>0.44444444444444442</v>
      </c>
      <c r="S1040" s="40">
        <v>0.1111111111111111</v>
      </c>
      <c r="T1040" s="40">
        <v>0</v>
      </c>
      <c r="U1040" s="40">
        <v>9</v>
      </c>
    </row>
    <row r="1041" spans="1:21">
      <c r="A1041" s="40">
        <v>9</v>
      </c>
      <c r="B1041" s="40">
        <v>8</v>
      </c>
      <c r="C1041" s="40">
        <v>11</v>
      </c>
      <c r="D1041" s="40">
        <f t="shared" si="145"/>
        <v>0</v>
      </c>
      <c r="E1041" s="40">
        <f t="shared" si="146"/>
        <v>0</v>
      </c>
      <c r="F1041" s="40">
        <f t="shared" si="147"/>
        <v>0</v>
      </c>
      <c r="G1041" s="40">
        <f t="shared" si="148"/>
        <v>0</v>
      </c>
      <c r="H1041" s="40">
        <f t="shared" si="149"/>
        <v>0</v>
      </c>
      <c r="I1041" s="40">
        <f t="shared" si="150"/>
        <v>0</v>
      </c>
      <c r="J1041" s="40">
        <f t="shared" si="151"/>
        <v>0</v>
      </c>
      <c r="K1041" s="40">
        <f t="shared" si="152"/>
        <v>0</v>
      </c>
      <c r="L1041" s="40">
        <f t="shared" si="153"/>
        <v>0</v>
      </c>
      <c r="M1041" s="40">
        <v>1</v>
      </c>
      <c r="N1041" s="40">
        <v>1</v>
      </c>
      <c r="O1041" s="40">
        <v>1</v>
      </c>
      <c r="P1041" s="40">
        <v>1</v>
      </c>
      <c r="Q1041" s="40">
        <v>1</v>
      </c>
      <c r="R1041" s="40">
        <v>0.83333333333333337</v>
      </c>
      <c r="S1041" s="40">
        <v>0.5</v>
      </c>
      <c r="T1041" s="40">
        <v>0.5</v>
      </c>
      <c r="U1041" s="40">
        <v>6</v>
      </c>
    </row>
    <row r="1042" spans="1:21">
      <c r="A1042" s="40">
        <v>9</v>
      </c>
      <c r="B1042" s="40">
        <v>8</v>
      </c>
      <c r="C1042" s="40">
        <v>12</v>
      </c>
      <c r="D1042" s="40">
        <f t="shared" si="145"/>
        <v>0</v>
      </c>
      <c r="E1042" s="40">
        <f t="shared" si="146"/>
        <v>0</v>
      </c>
      <c r="F1042" s="40">
        <f t="shared" si="147"/>
        <v>0</v>
      </c>
      <c r="G1042" s="40">
        <f t="shared" si="148"/>
        <v>0</v>
      </c>
      <c r="H1042" s="40">
        <f t="shared" si="149"/>
        <v>0</v>
      </c>
      <c r="I1042" s="40">
        <f t="shared" si="150"/>
        <v>0</v>
      </c>
      <c r="J1042" s="40">
        <f t="shared" si="151"/>
        <v>0</v>
      </c>
      <c r="K1042" s="40">
        <f t="shared" si="152"/>
        <v>0</v>
      </c>
      <c r="L1042" s="40">
        <f t="shared" si="153"/>
        <v>0</v>
      </c>
      <c r="M1042" s="40">
        <v>1</v>
      </c>
      <c r="N1042" s="40">
        <v>1</v>
      </c>
      <c r="O1042" s="40">
        <v>1</v>
      </c>
      <c r="P1042" s="40">
        <v>1</v>
      </c>
      <c r="Q1042" s="40">
        <v>1</v>
      </c>
      <c r="R1042" s="40">
        <v>0.33333333333333331</v>
      </c>
      <c r="S1042" s="40">
        <v>0.33333333333333331</v>
      </c>
      <c r="T1042" s="40">
        <v>0.33333333333333331</v>
      </c>
      <c r="U1042" s="40">
        <v>3</v>
      </c>
    </row>
    <row r="1043" spans="1:21">
      <c r="A1043" s="40">
        <v>9</v>
      </c>
      <c r="B1043" s="40">
        <v>9</v>
      </c>
      <c r="C1043" s="40">
        <v>3</v>
      </c>
      <c r="D1043" s="40">
        <f t="shared" si="145"/>
        <v>0</v>
      </c>
      <c r="E1043" s="40">
        <f t="shared" si="146"/>
        <v>0</v>
      </c>
      <c r="F1043" s="40">
        <f t="shared" si="147"/>
        <v>0</v>
      </c>
      <c r="G1043" s="40">
        <f t="shared" si="148"/>
        <v>0</v>
      </c>
      <c r="H1043" s="40">
        <f t="shared" si="149"/>
        <v>0</v>
      </c>
      <c r="I1043" s="40">
        <f t="shared" si="150"/>
        <v>0</v>
      </c>
      <c r="J1043" s="40">
        <f t="shared" si="151"/>
        <v>0</v>
      </c>
      <c r="K1043" s="40">
        <f t="shared" si="152"/>
        <v>0</v>
      </c>
      <c r="L1043" s="40">
        <f t="shared" si="153"/>
        <v>0</v>
      </c>
      <c r="M1043" s="40">
        <v>1</v>
      </c>
      <c r="N1043" s="40">
        <v>1</v>
      </c>
      <c r="O1043" s="40">
        <v>1</v>
      </c>
      <c r="P1043" s="40">
        <v>1</v>
      </c>
      <c r="Q1043" s="40">
        <v>1</v>
      </c>
      <c r="R1043" s="40">
        <v>0</v>
      </c>
      <c r="S1043" s="40">
        <v>0</v>
      </c>
      <c r="T1043" s="40">
        <v>0</v>
      </c>
      <c r="U1043" s="40">
        <v>1</v>
      </c>
    </row>
    <row r="1044" spans="1:21">
      <c r="A1044" s="40">
        <v>9</v>
      </c>
      <c r="B1044" s="40">
        <v>9</v>
      </c>
      <c r="C1044" s="40">
        <v>4</v>
      </c>
      <c r="D1044" s="40">
        <f t="shared" si="145"/>
        <v>0</v>
      </c>
      <c r="E1044" s="40">
        <f t="shared" si="146"/>
        <v>0</v>
      </c>
      <c r="F1044" s="40">
        <f t="shared" si="147"/>
        <v>0</v>
      </c>
      <c r="G1044" s="40">
        <f t="shared" si="148"/>
        <v>0</v>
      </c>
      <c r="H1044" s="40">
        <f t="shared" si="149"/>
        <v>0</v>
      </c>
      <c r="I1044" s="40">
        <f t="shared" si="150"/>
        <v>0</v>
      </c>
      <c r="J1044" s="40">
        <f t="shared" si="151"/>
        <v>0</v>
      </c>
      <c r="K1044" s="40">
        <f t="shared" si="152"/>
        <v>0</v>
      </c>
      <c r="L1044" s="40">
        <f t="shared" si="153"/>
        <v>0</v>
      </c>
      <c r="M1044" s="40">
        <v>1</v>
      </c>
      <c r="N1044" s="40">
        <v>1</v>
      </c>
      <c r="O1044" s="40">
        <v>1</v>
      </c>
      <c r="P1044" s="40">
        <v>1</v>
      </c>
      <c r="Q1044" s="40">
        <v>0.86956521739130432</v>
      </c>
      <c r="R1044" s="40">
        <v>0.2608695652173913</v>
      </c>
      <c r="S1044" s="40">
        <v>4.3478260869565216E-2</v>
      </c>
      <c r="T1044" s="40">
        <v>4.3478260869565216E-2</v>
      </c>
      <c r="U1044" s="40">
        <v>23</v>
      </c>
    </row>
    <row r="1045" spans="1:21">
      <c r="A1045" s="40">
        <v>9</v>
      </c>
      <c r="B1045" s="40">
        <v>9</v>
      </c>
      <c r="C1045" s="40">
        <v>5</v>
      </c>
      <c r="D1045" s="40">
        <f t="shared" si="145"/>
        <v>0</v>
      </c>
      <c r="E1045" s="40">
        <f t="shared" si="146"/>
        <v>0</v>
      </c>
      <c r="F1045" s="40">
        <f t="shared" si="147"/>
        <v>0</v>
      </c>
      <c r="G1045" s="40">
        <f t="shared" si="148"/>
        <v>0</v>
      </c>
      <c r="H1045" s="40">
        <f t="shared" si="149"/>
        <v>0</v>
      </c>
      <c r="I1045" s="40">
        <f t="shared" si="150"/>
        <v>0</v>
      </c>
      <c r="J1045" s="40">
        <f t="shared" si="151"/>
        <v>0</v>
      </c>
      <c r="K1045" s="40">
        <f t="shared" si="152"/>
        <v>0</v>
      </c>
      <c r="L1045" s="40">
        <f t="shared" si="153"/>
        <v>0</v>
      </c>
      <c r="M1045" s="40">
        <v>1</v>
      </c>
      <c r="N1045" s="40">
        <v>1</v>
      </c>
      <c r="O1045" s="40">
        <v>1</v>
      </c>
      <c r="P1045" s="40">
        <v>0.94736842105263153</v>
      </c>
      <c r="Q1045" s="40">
        <v>0.65789473684210531</v>
      </c>
      <c r="R1045" s="40">
        <v>0.34210526315789475</v>
      </c>
      <c r="S1045" s="40">
        <v>0.13157894736842105</v>
      </c>
      <c r="T1045" s="40">
        <v>7.8947368421052627E-2</v>
      </c>
      <c r="U1045" s="40">
        <v>38</v>
      </c>
    </row>
    <row r="1046" spans="1:21">
      <c r="A1046" s="40">
        <v>9</v>
      </c>
      <c r="B1046" s="40">
        <v>9</v>
      </c>
      <c r="C1046" s="40">
        <v>6</v>
      </c>
      <c r="D1046" s="40">
        <f t="shared" si="145"/>
        <v>0</v>
      </c>
      <c r="E1046" s="40">
        <f t="shared" si="146"/>
        <v>0</v>
      </c>
      <c r="F1046" s="40">
        <f t="shared" si="147"/>
        <v>0</v>
      </c>
      <c r="G1046" s="40">
        <f t="shared" si="148"/>
        <v>0</v>
      </c>
      <c r="H1046" s="40">
        <f t="shared" si="149"/>
        <v>0</v>
      </c>
      <c r="I1046" s="40">
        <f t="shared" si="150"/>
        <v>0</v>
      </c>
      <c r="J1046" s="40">
        <f t="shared" si="151"/>
        <v>0</v>
      </c>
      <c r="K1046" s="40">
        <f t="shared" si="152"/>
        <v>0</v>
      </c>
      <c r="L1046" s="40">
        <f t="shared" si="153"/>
        <v>0</v>
      </c>
      <c r="M1046" s="40">
        <v>1</v>
      </c>
      <c r="N1046" s="40">
        <v>1</v>
      </c>
      <c r="O1046" s="40">
        <v>1</v>
      </c>
      <c r="P1046" s="40">
        <v>0.95454545454545459</v>
      </c>
      <c r="Q1046" s="40">
        <v>0.76136363636363635</v>
      </c>
      <c r="R1046" s="40">
        <v>0.40909090909090912</v>
      </c>
      <c r="S1046" s="40">
        <v>0.27272727272727271</v>
      </c>
      <c r="T1046" s="40">
        <v>0.20454545454545456</v>
      </c>
      <c r="U1046" s="40">
        <v>88</v>
      </c>
    </row>
    <row r="1047" spans="1:21">
      <c r="A1047" s="40">
        <v>9</v>
      </c>
      <c r="B1047" s="40">
        <v>9</v>
      </c>
      <c r="C1047" s="40">
        <v>7</v>
      </c>
      <c r="D1047" s="40">
        <f t="shared" si="145"/>
        <v>0</v>
      </c>
      <c r="E1047" s="40">
        <f t="shared" si="146"/>
        <v>0</v>
      </c>
      <c r="F1047" s="40">
        <f t="shared" si="147"/>
        <v>0</v>
      </c>
      <c r="G1047" s="40">
        <f t="shared" si="148"/>
        <v>0</v>
      </c>
      <c r="H1047" s="40">
        <f t="shared" si="149"/>
        <v>0</v>
      </c>
      <c r="I1047" s="40">
        <f t="shared" si="150"/>
        <v>0</v>
      </c>
      <c r="J1047" s="40">
        <f t="shared" si="151"/>
        <v>0</v>
      </c>
      <c r="K1047" s="40">
        <f t="shared" si="152"/>
        <v>0</v>
      </c>
      <c r="L1047" s="40">
        <f t="shared" si="153"/>
        <v>0</v>
      </c>
      <c r="M1047" s="40">
        <v>1</v>
      </c>
      <c r="N1047" s="40">
        <v>1</v>
      </c>
      <c r="O1047" s="40">
        <v>1</v>
      </c>
      <c r="P1047" s="40">
        <v>0.95833333333333337</v>
      </c>
      <c r="Q1047" s="40">
        <v>0.78125</v>
      </c>
      <c r="R1047" s="40">
        <v>0.5</v>
      </c>
      <c r="S1047" s="40">
        <v>0.27083333333333331</v>
      </c>
      <c r="T1047" s="40">
        <v>0.23958333333333334</v>
      </c>
      <c r="U1047" s="40">
        <v>96</v>
      </c>
    </row>
    <row r="1048" spans="1:21">
      <c r="A1048" s="40">
        <v>9</v>
      </c>
      <c r="B1048" s="40">
        <v>9</v>
      </c>
      <c r="C1048" s="40">
        <v>8</v>
      </c>
      <c r="D1048" s="40">
        <f t="shared" si="145"/>
        <v>0</v>
      </c>
      <c r="E1048" s="40">
        <f t="shared" si="146"/>
        <v>0</v>
      </c>
      <c r="F1048" s="40">
        <f t="shared" si="147"/>
        <v>0</v>
      </c>
      <c r="G1048" s="40">
        <f t="shared" si="148"/>
        <v>0</v>
      </c>
      <c r="H1048" s="40">
        <f t="shared" si="149"/>
        <v>0</v>
      </c>
      <c r="I1048" s="40">
        <f t="shared" si="150"/>
        <v>0</v>
      </c>
      <c r="J1048" s="40">
        <f t="shared" si="151"/>
        <v>0</v>
      </c>
      <c r="K1048" s="40">
        <f t="shared" si="152"/>
        <v>0</v>
      </c>
      <c r="L1048" s="40">
        <f t="shared" si="153"/>
        <v>0</v>
      </c>
      <c r="M1048" s="40">
        <v>1</v>
      </c>
      <c r="N1048" s="40">
        <v>1</v>
      </c>
      <c r="O1048" s="40">
        <v>1</v>
      </c>
      <c r="P1048" s="40">
        <v>0.95744680851063835</v>
      </c>
      <c r="Q1048" s="40">
        <v>0.7021276595744681</v>
      </c>
      <c r="R1048" s="40">
        <v>0.48936170212765956</v>
      </c>
      <c r="S1048" s="40">
        <v>0.2978723404255319</v>
      </c>
      <c r="T1048" s="40">
        <v>0.21276595744680851</v>
      </c>
      <c r="U1048" s="40">
        <v>47</v>
      </c>
    </row>
    <row r="1049" spans="1:21">
      <c r="A1049" s="40">
        <v>9</v>
      </c>
      <c r="B1049" s="40">
        <v>9</v>
      </c>
      <c r="C1049" s="40">
        <v>9</v>
      </c>
      <c r="D1049" s="40">
        <f t="shared" si="145"/>
        <v>0</v>
      </c>
      <c r="E1049" s="40">
        <f t="shared" si="146"/>
        <v>0</v>
      </c>
      <c r="F1049" s="40">
        <f t="shared" si="147"/>
        <v>0</v>
      </c>
      <c r="G1049" s="40">
        <f t="shared" si="148"/>
        <v>0</v>
      </c>
      <c r="H1049" s="40">
        <f t="shared" si="149"/>
        <v>0</v>
      </c>
      <c r="I1049" s="40">
        <f t="shared" si="150"/>
        <v>0</v>
      </c>
      <c r="J1049" s="40">
        <f t="shared" si="151"/>
        <v>0</v>
      </c>
      <c r="K1049" s="40">
        <f t="shared" si="152"/>
        <v>0</v>
      </c>
      <c r="L1049" s="40">
        <f t="shared" si="153"/>
        <v>0</v>
      </c>
      <c r="M1049" s="40">
        <v>1</v>
      </c>
      <c r="N1049" s="40">
        <v>1</v>
      </c>
      <c r="O1049" s="40">
        <v>1</v>
      </c>
      <c r="P1049" s="40">
        <v>0.96875</v>
      </c>
      <c r="Q1049" s="40">
        <v>0.75</v>
      </c>
      <c r="R1049" s="40">
        <v>0.65625</v>
      </c>
      <c r="S1049" s="40">
        <v>0.40625</v>
      </c>
      <c r="T1049" s="40">
        <v>0.3125</v>
      </c>
      <c r="U1049" s="40">
        <v>32</v>
      </c>
    </row>
    <row r="1050" spans="1:21">
      <c r="A1050" s="40">
        <v>9</v>
      </c>
      <c r="B1050" s="40">
        <v>9</v>
      </c>
      <c r="C1050" s="40">
        <v>10</v>
      </c>
      <c r="D1050" s="40">
        <f t="shared" si="145"/>
        <v>0</v>
      </c>
      <c r="E1050" s="40">
        <f t="shared" si="146"/>
        <v>0</v>
      </c>
      <c r="F1050" s="40">
        <f t="shared" si="147"/>
        <v>0</v>
      </c>
      <c r="G1050" s="40">
        <f t="shared" si="148"/>
        <v>0</v>
      </c>
      <c r="H1050" s="40">
        <f t="shared" si="149"/>
        <v>0</v>
      </c>
      <c r="I1050" s="40">
        <f t="shared" si="150"/>
        <v>0</v>
      </c>
      <c r="J1050" s="40">
        <f t="shared" si="151"/>
        <v>0</v>
      </c>
      <c r="K1050" s="40">
        <f t="shared" si="152"/>
        <v>0</v>
      </c>
      <c r="L1050" s="40">
        <f t="shared" si="153"/>
        <v>0</v>
      </c>
      <c r="M1050" s="40">
        <v>1</v>
      </c>
      <c r="N1050" s="40">
        <v>1</v>
      </c>
      <c r="O1050" s="40">
        <v>1</v>
      </c>
      <c r="P1050" s="40">
        <v>1</v>
      </c>
      <c r="Q1050" s="40">
        <v>0.83333333333333337</v>
      </c>
      <c r="R1050" s="40">
        <v>0.5</v>
      </c>
      <c r="S1050" s="40">
        <v>0.33333333333333331</v>
      </c>
      <c r="T1050" s="40">
        <v>0.16666666666666666</v>
      </c>
      <c r="U1050" s="40">
        <v>6</v>
      </c>
    </row>
    <row r="1051" spans="1:21">
      <c r="A1051" s="40">
        <v>9</v>
      </c>
      <c r="B1051" s="40">
        <v>9</v>
      </c>
      <c r="C1051" s="40">
        <v>11</v>
      </c>
      <c r="D1051" s="40">
        <f t="shared" si="145"/>
        <v>0</v>
      </c>
      <c r="E1051" s="40">
        <f t="shared" si="146"/>
        <v>0</v>
      </c>
      <c r="F1051" s="40">
        <f t="shared" si="147"/>
        <v>0</v>
      </c>
      <c r="G1051" s="40">
        <f t="shared" si="148"/>
        <v>0</v>
      </c>
      <c r="H1051" s="40">
        <f t="shared" si="149"/>
        <v>0</v>
      </c>
      <c r="I1051" s="40">
        <f t="shared" si="150"/>
        <v>0</v>
      </c>
      <c r="J1051" s="40">
        <f t="shared" si="151"/>
        <v>0</v>
      </c>
      <c r="K1051" s="40">
        <f t="shared" si="152"/>
        <v>0</v>
      </c>
      <c r="L1051" s="40">
        <f t="shared" si="153"/>
        <v>0</v>
      </c>
      <c r="M1051" s="40">
        <v>1</v>
      </c>
      <c r="N1051" s="40">
        <v>1</v>
      </c>
      <c r="O1051" s="40">
        <v>1</v>
      </c>
      <c r="P1051" s="40">
        <v>1</v>
      </c>
      <c r="Q1051" s="40">
        <v>1</v>
      </c>
      <c r="R1051" s="40">
        <v>0.66666666666666663</v>
      </c>
      <c r="S1051" s="40">
        <v>0.66666666666666663</v>
      </c>
      <c r="T1051" s="40">
        <v>0.66666666666666663</v>
      </c>
      <c r="U1051" s="40">
        <v>3</v>
      </c>
    </row>
    <row r="1052" spans="1:21">
      <c r="A1052" s="40">
        <v>9</v>
      </c>
      <c r="B1052" s="40">
        <v>9</v>
      </c>
      <c r="C1052" s="40">
        <v>12</v>
      </c>
      <c r="D1052" s="40">
        <f t="shared" si="145"/>
        <v>0</v>
      </c>
      <c r="E1052" s="40">
        <f t="shared" si="146"/>
        <v>0</v>
      </c>
      <c r="F1052" s="40">
        <f t="shared" si="147"/>
        <v>0</v>
      </c>
      <c r="G1052" s="40">
        <f t="shared" si="148"/>
        <v>0</v>
      </c>
      <c r="H1052" s="40">
        <f t="shared" si="149"/>
        <v>0</v>
      </c>
      <c r="I1052" s="40">
        <f t="shared" si="150"/>
        <v>0</v>
      </c>
      <c r="J1052" s="40">
        <f t="shared" si="151"/>
        <v>0</v>
      </c>
      <c r="K1052" s="40">
        <f t="shared" si="152"/>
        <v>0</v>
      </c>
      <c r="L1052" s="40">
        <f t="shared" si="153"/>
        <v>0</v>
      </c>
      <c r="M1052" s="40">
        <v>1</v>
      </c>
      <c r="N1052" s="40">
        <v>1</v>
      </c>
      <c r="O1052" s="40">
        <v>1</v>
      </c>
      <c r="P1052" s="40">
        <v>1</v>
      </c>
      <c r="Q1052" s="40">
        <v>0.77777777777777779</v>
      </c>
      <c r="R1052" s="40">
        <v>0.66666666666666663</v>
      </c>
      <c r="S1052" s="40">
        <v>0.44444444444444442</v>
      </c>
      <c r="T1052" s="40">
        <v>0.44444444444444442</v>
      </c>
      <c r="U1052" s="40">
        <v>9</v>
      </c>
    </row>
    <row r="1053" spans="1:21">
      <c r="A1053" s="40">
        <v>9</v>
      </c>
      <c r="B1053" s="40">
        <v>10</v>
      </c>
      <c r="C1053" s="40">
        <v>4</v>
      </c>
      <c r="D1053" s="40">
        <f t="shared" si="145"/>
        <v>0</v>
      </c>
      <c r="E1053" s="40">
        <f t="shared" si="146"/>
        <v>0</v>
      </c>
      <c r="F1053" s="40">
        <f t="shared" si="147"/>
        <v>0</v>
      </c>
      <c r="G1053" s="40">
        <f t="shared" si="148"/>
        <v>0</v>
      </c>
      <c r="H1053" s="40">
        <f t="shared" si="149"/>
        <v>0</v>
      </c>
      <c r="I1053" s="40">
        <f t="shared" si="150"/>
        <v>0</v>
      </c>
      <c r="J1053" s="40">
        <f t="shared" si="151"/>
        <v>0</v>
      </c>
      <c r="K1053" s="40">
        <f t="shared" si="152"/>
        <v>0</v>
      </c>
      <c r="L1053" s="40">
        <f t="shared" si="153"/>
        <v>0</v>
      </c>
      <c r="M1053" s="40">
        <v>1</v>
      </c>
      <c r="N1053" s="40">
        <v>1</v>
      </c>
      <c r="O1053" s="40">
        <v>1</v>
      </c>
      <c r="P1053" s="40">
        <v>0.81818181818181823</v>
      </c>
      <c r="Q1053" s="40">
        <v>0.63636363636363635</v>
      </c>
      <c r="R1053" s="40">
        <v>0.27272727272727271</v>
      </c>
      <c r="S1053" s="40">
        <v>0.27272727272727271</v>
      </c>
      <c r="T1053" s="40">
        <v>0.18181818181818182</v>
      </c>
      <c r="U1053" s="40">
        <v>11</v>
      </c>
    </row>
    <row r="1054" spans="1:21">
      <c r="A1054" s="40">
        <v>9</v>
      </c>
      <c r="B1054" s="40">
        <v>10</v>
      </c>
      <c r="C1054" s="40">
        <v>5</v>
      </c>
      <c r="D1054" s="40">
        <f t="shared" si="145"/>
        <v>0</v>
      </c>
      <c r="E1054" s="40">
        <f t="shared" si="146"/>
        <v>0</v>
      </c>
      <c r="F1054" s="40">
        <f t="shared" si="147"/>
        <v>0</v>
      </c>
      <c r="G1054" s="40">
        <f t="shared" si="148"/>
        <v>0</v>
      </c>
      <c r="H1054" s="40">
        <f t="shared" si="149"/>
        <v>0</v>
      </c>
      <c r="I1054" s="40">
        <f t="shared" si="150"/>
        <v>0</v>
      </c>
      <c r="J1054" s="40">
        <f t="shared" si="151"/>
        <v>0</v>
      </c>
      <c r="K1054" s="40">
        <f t="shared" si="152"/>
        <v>0</v>
      </c>
      <c r="L1054" s="40">
        <f t="shared" si="153"/>
        <v>0</v>
      </c>
      <c r="M1054" s="40">
        <v>1</v>
      </c>
      <c r="N1054" s="40">
        <v>1</v>
      </c>
      <c r="O1054" s="40">
        <v>1</v>
      </c>
      <c r="P1054" s="40">
        <v>1</v>
      </c>
      <c r="Q1054" s="40">
        <v>0.8928571428571429</v>
      </c>
      <c r="R1054" s="40">
        <v>0.75</v>
      </c>
      <c r="S1054" s="40">
        <v>0.35714285714285715</v>
      </c>
      <c r="T1054" s="40">
        <v>0.14285714285714285</v>
      </c>
      <c r="U1054" s="40">
        <v>28</v>
      </c>
    </row>
    <row r="1055" spans="1:21">
      <c r="A1055" s="40">
        <v>9</v>
      </c>
      <c r="B1055" s="40">
        <v>10</v>
      </c>
      <c r="C1055" s="40">
        <v>6</v>
      </c>
      <c r="D1055" s="40">
        <f t="shared" si="145"/>
        <v>0</v>
      </c>
      <c r="E1055" s="40">
        <f t="shared" si="146"/>
        <v>0</v>
      </c>
      <c r="F1055" s="40">
        <f t="shared" si="147"/>
        <v>0</v>
      </c>
      <c r="G1055" s="40">
        <f t="shared" si="148"/>
        <v>0</v>
      </c>
      <c r="H1055" s="40">
        <f t="shared" si="149"/>
        <v>0</v>
      </c>
      <c r="I1055" s="40">
        <f t="shared" si="150"/>
        <v>0</v>
      </c>
      <c r="J1055" s="40">
        <f t="shared" si="151"/>
        <v>0</v>
      </c>
      <c r="K1055" s="40">
        <f t="shared" si="152"/>
        <v>0</v>
      </c>
      <c r="L1055" s="40">
        <f t="shared" si="153"/>
        <v>0</v>
      </c>
      <c r="M1055" s="40">
        <v>1</v>
      </c>
      <c r="N1055" s="40">
        <v>1</v>
      </c>
      <c r="O1055" s="40">
        <v>1</v>
      </c>
      <c r="P1055" s="40">
        <v>1</v>
      </c>
      <c r="Q1055" s="40">
        <v>0.83333333333333337</v>
      </c>
      <c r="R1055" s="40">
        <v>0.57407407407407407</v>
      </c>
      <c r="S1055" s="40">
        <v>0.33333333333333331</v>
      </c>
      <c r="T1055" s="40">
        <v>0.24074074074074073</v>
      </c>
      <c r="U1055" s="40">
        <v>54</v>
      </c>
    </row>
    <row r="1056" spans="1:21">
      <c r="A1056" s="40">
        <v>9</v>
      </c>
      <c r="B1056" s="40">
        <v>10</v>
      </c>
      <c r="C1056" s="40">
        <v>7</v>
      </c>
      <c r="D1056" s="40">
        <f t="shared" si="145"/>
        <v>0</v>
      </c>
      <c r="E1056" s="40">
        <f t="shared" si="146"/>
        <v>0</v>
      </c>
      <c r="F1056" s="40">
        <f t="shared" si="147"/>
        <v>0</v>
      </c>
      <c r="G1056" s="40">
        <f t="shared" si="148"/>
        <v>0</v>
      </c>
      <c r="H1056" s="40">
        <f t="shared" si="149"/>
        <v>0</v>
      </c>
      <c r="I1056" s="40">
        <f t="shared" si="150"/>
        <v>0</v>
      </c>
      <c r="J1056" s="40">
        <f t="shared" si="151"/>
        <v>0</v>
      </c>
      <c r="K1056" s="40">
        <f t="shared" si="152"/>
        <v>0</v>
      </c>
      <c r="L1056" s="40">
        <f t="shared" si="153"/>
        <v>0</v>
      </c>
      <c r="M1056" s="40">
        <v>1</v>
      </c>
      <c r="N1056" s="40">
        <v>1</v>
      </c>
      <c r="O1056" s="40">
        <v>1</v>
      </c>
      <c r="P1056" s="40">
        <v>1</v>
      </c>
      <c r="Q1056" s="40">
        <v>0.90476190476190477</v>
      </c>
      <c r="R1056" s="40">
        <v>0.66666666666666663</v>
      </c>
      <c r="S1056" s="40">
        <v>0.36904761904761907</v>
      </c>
      <c r="T1056" s="40">
        <v>0.27380952380952384</v>
      </c>
      <c r="U1056" s="40">
        <v>84</v>
      </c>
    </row>
    <row r="1057" spans="1:21">
      <c r="A1057" s="40">
        <v>9</v>
      </c>
      <c r="B1057" s="40">
        <v>10</v>
      </c>
      <c r="C1057" s="40">
        <v>8</v>
      </c>
      <c r="D1057" s="40">
        <f t="shared" si="145"/>
        <v>0</v>
      </c>
      <c r="E1057" s="40">
        <f t="shared" si="146"/>
        <v>0</v>
      </c>
      <c r="F1057" s="40">
        <f t="shared" si="147"/>
        <v>0</v>
      </c>
      <c r="G1057" s="40">
        <f t="shared" si="148"/>
        <v>0</v>
      </c>
      <c r="H1057" s="40">
        <f t="shared" si="149"/>
        <v>0</v>
      </c>
      <c r="I1057" s="40">
        <f t="shared" si="150"/>
        <v>0</v>
      </c>
      <c r="J1057" s="40">
        <f t="shared" si="151"/>
        <v>0</v>
      </c>
      <c r="K1057" s="40">
        <f t="shared" si="152"/>
        <v>0</v>
      </c>
      <c r="L1057" s="40">
        <f t="shared" si="153"/>
        <v>0</v>
      </c>
      <c r="M1057" s="40">
        <v>1</v>
      </c>
      <c r="N1057" s="40">
        <v>1</v>
      </c>
      <c r="O1057" s="40">
        <v>1</v>
      </c>
      <c r="P1057" s="40">
        <v>0.98113207547169812</v>
      </c>
      <c r="Q1057" s="40">
        <v>0.92452830188679247</v>
      </c>
      <c r="R1057" s="40">
        <v>0.77358490566037741</v>
      </c>
      <c r="S1057" s="40">
        <v>0.45283018867924529</v>
      </c>
      <c r="T1057" s="40">
        <v>0.35849056603773582</v>
      </c>
      <c r="U1057" s="40">
        <v>53</v>
      </c>
    </row>
    <row r="1058" spans="1:21">
      <c r="A1058" s="40">
        <v>9</v>
      </c>
      <c r="B1058" s="40">
        <v>10</v>
      </c>
      <c r="C1058" s="40">
        <v>9</v>
      </c>
      <c r="D1058" s="40">
        <f t="shared" si="145"/>
        <v>0</v>
      </c>
      <c r="E1058" s="40">
        <f t="shared" si="146"/>
        <v>0</v>
      </c>
      <c r="F1058" s="40">
        <f t="shared" si="147"/>
        <v>0</v>
      </c>
      <c r="G1058" s="40">
        <f t="shared" si="148"/>
        <v>0</v>
      </c>
      <c r="H1058" s="40">
        <f t="shared" si="149"/>
        <v>0</v>
      </c>
      <c r="I1058" s="40">
        <f t="shared" si="150"/>
        <v>0</v>
      </c>
      <c r="J1058" s="40">
        <f t="shared" si="151"/>
        <v>0</v>
      </c>
      <c r="K1058" s="40">
        <f t="shared" si="152"/>
        <v>0</v>
      </c>
      <c r="L1058" s="40">
        <f t="shared" si="153"/>
        <v>0</v>
      </c>
      <c r="M1058" s="40">
        <v>1</v>
      </c>
      <c r="N1058" s="40">
        <v>1</v>
      </c>
      <c r="O1058" s="40">
        <v>1</v>
      </c>
      <c r="P1058" s="40">
        <v>1</v>
      </c>
      <c r="Q1058" s="40">
        <v>1</v>
      </c>
      <c r="R1058" s="40">
        <v>0.72222222222222221</v>
      </c>
      <c r="S1058" s="40">
        <v>0.44444444444444442</v>
      </c>
      <c r="T1058" s="40">
        <v>0.22222222222222221</v>
      </c>
      <c r="U1058" s="40">
        <v>18</v>
      </c>
    </row>
    <row r="1059" spans="1:21">
      <c r="A1059" s="40">
        <v>9</v>
      </c>
      <c r="B1059" s="40">
        <v>10</v>
      </c>
      <c r="C1059" s="40">
        <v>10</v>
      </c>
      <c r="D1059" s="40">
        <f t="shared" si="145"/>
        <v>0</v>
      </c>
      <c r="E1059" s="40">
        <f t="shared" si="146"/>
        <v>0</v>
      </c>
      <c r="F1059" s="40">
        <f t="shared" si="147"/>
        <v>0</v>
      </c>
      <c r="G1059" s="40">
        <f t="shared" si="148"/>
        <v>0</v>
      </c>
      <c r="H1059" s="40">
        <f t="shared" si="149"/>
        <v>0</v>
      </c>
      <c r="I1059" s="40">
        <f t="shared" si="150"/>
        <v>0</v>
      </c>
      <c r="J1059" s="40">
        <f t="shared" si="151"/>
        <v>0</v>
      </c>
      <c r="K1059" s="40">
        <f t="shared" si="152"/>
        <v>0</v>
      </c>
      <c r="L1059" s="40">
        <f t="shared" si="153"/>
        <v>0</v>
      </c>
      <c r="M1059" s="40">
        <v>1</v>
      </c>
      <c r="N1059" s="40">
        <v>1</v>
      </c>
      <c r="O1059" s="40">
        <v>1</v>
      </c>
      <c r="P1059" s="40">
        <v>0.94117647058823528</v>
      </c>
      <c r="Q1059" s="40">
        <v>0.94117647058823528</v>
      </c>
      <c r="R1059" s="40">
        <v>0.70588235294117652</v>
      </c>
      <c r="S1059" s="40">
        <v>0.58823529411764708</v>
      </c>
      <c r="T1059" s="40">
        <v>0.47058823529411764</v>
      </c>
      <c r="U1059" s="40">
        <v>17</v>
      </c>
    </row>
    <row r="1060" spans="1:21">
      <c r="A1060" s="40">
        <v>9</v>
      </c>
      <c r="B1060" s="40">
        <v>10</v>
      </c>
      <c r="C1060" s="40">
        <v>11</v>
      </c>
      <c r="D1060" s="40">
        <f t="shared" si="145"/>
        <v>0</v>
      </c>
      <c r="E1060" s="40">
        <f t="shared" si="146"/>
        <v>0</v>
      </c>
      <c r="F1060" s="40">
        <f t="shared" si="147"/>
        <v>0</v>
      </c>
      <c r="G1060" s="40">
        <f t="shared" si="148"/>
        <v>0</v>
      </c>
      <c r="H1060" s="40">
        <f t="shared" si="149"/>
        <v>0</v>
      </c>
      <c r="I1060" s="40">
        <f t="shared" si="150"/>
        <v>0</v>
      </c>
      <c r="J1060" s="40">
        <f t="shared" si="151"/>
        <v>0</v>
      </c>
      <c r="K1060" s="40">
        <f t="shared" si="152"/>
        <v>0</v>
      </c>
      <c r="L1060" s="40">
        <f t="shared" si="153"/>
        <v>0</v>
      </c>
      <c r="M1060" s="40">
        <v>1</v>
      </c>
      <c r="N1060" s="40">
        <v>1</v>
      </c>
      <c r="O1060" s="40">
        <v>1</v>
      </c>
      <c r="P1060" s="40">
        <v>1</v>
      </c>
      <c r="Q1060" s="40">
        <v>1</v>
      </c>
      <c r="R1060" s="40">
        <v>0.83333333333333337</v>
      </c>
      <c r="S1060" s="40">
        <v>0.83333333333333337</v>
      </c>
      <c r="T1060" s="40">
        <v>0.83333333333333337</v>
      </c>
      <c r="U1060" s="40">
        <v>6</v>
      </c>
    </row>
    <row r="1061" spans="1:21">
      <c r="A1061" s="40">
        <v>9</v>
      </c>
      <c r="B1061" s="40">
        <v>10</v>
      </c>
      <c r="C1061" s="40">
        <v>12</v>
      </c>
      <c r="D1061" s="40">
        <f t="shared" si="145"/>
        <v>0</v>
      </c>
      <c r="E1061" s="40">
        <f t="shared" si="146"/>
        <v>0</v>
      </c>
      <c r="F1061" s="40">
        <f t="shared" si="147"/>
        <v>0</v>
      </c>
      <c r="G1061" s="40">
        <f t="shared" si="148"/>
        <v>0</v>
      </c>
      <c r="H1061" s="40">
        <f t="shared" si="149"/>
        <v>0</v>
      </c>
      <c r="I1061" s="40">
        <f t="shared" si="150"/>
        <v>0</v>
      </c>
      <c r="J1061" s="40">
        <f t="shared" si="151"/>
        <v>0</v>
      </c>
      <c r="K1061" s="40">
        <f t="shared" si="152"/>
        <v>0</v>
      </c>
      <c r="L1061" s="40">
        <f t="shared" si="153"/>
        <v>0</v>
      </c>
      <c r="M1061" s="40">
        <v>1</v>
      </c>
      <c r="N1061" s="40">
        <v>1</v>
      </c>
      <c r="O1061" s="40">
        <v>1</v>
      </c>
      <c r="P1061" s="40">
        <v>1</v>
      </c>
      <c r="Q1061" s="40">
        <v>1</v>
      </c>
      <c r="R1061" s="40">
        <v>1</v>
      </c>
      <c r="S1061" s="40">
        <v>1</v>
      </c>
      <c r="T1061" s="40">
        <v>0.5</v>
      </c>
      <c r="U1061" s="40">
        <v>2</v>
      </c>
    </row>
    <row r="1062" spans="1:21">
      <c r="A1062" s="40">
        <v>9</v>
      </c>
      <c r="B1062" s="40">
        <v>11</v>
      </c>
      <c r="C1062" s="40">
        <v>4</v>
      </c>
      <c r="D1062" s="40">
        <f t="shared" si="145"/>
        <v>0</v>
      </c>
      <c r="E1062" s="40">
        <f t="shared" si="146"/>
        <v>0</v>
      </c>
      <c r="F1062" s="40">
        <f t="shared" si="147"/>
        <v>0</v>
      </c>
      <c r="G1062" s="40">
        <f t="shared" si="148"/>
        <v>0</v>
      </c>
      <c r="H1062" s="40">
        <f t="shared" si="149"/>
        <v>0</v>
      </c>
      <c r="I1062" s="40">
        <f t="shared" si="150"/>
        <v>0</v>
      </c>
      <c r="J1062" s="40">
        <f t="shared" si="151"/>
        <v>0</v>
      </c>
      <c r="K1062" s="40">
        <f t="shared" si="152"/>
        <v>0</v>
      </c>
      <c r="L1062" s="40">
        <f t="shared" si="153"/>
        <v>0</v>
      </c>
      <c r="M1062" s="40">
        <v>1</v>
      </c>
      <c r="N1062" s="40">
        <v>1</v>
      </c>
      <c r="O1062" s="40">
        <v>1</v>
      </c>
      <c r="P1062" s="40">
        <v>1</v>
      </c>
      <c r="Q1062" s="40">
        <v>1</v>
      </c>
      <c r="R1062" s="40">
        <v>1</v>
      </c>
      <c r="S1062" s="40">
        <v>1</v>
      </c>
      <c r="T1062" s="40">
        <v>0.33333333333333331</v>
      </c>
      <c r="U1062" s="40">
        <v>3</v>
      </c>
    </row>
    <row r="1063" spans="1:21">
      <c r="A1063" s="40">
        <v>9</v>
      </c>
      <c r="B1063" s="40">
        <v>11</v>
      </c>
      <c r="C1063" s="40">
        <v>5</v>
      </c>
      <c r="D1063" s="40">
        <f t="shared" si="145"/>
        <v>0</v>
      </c>
      <c r="E1063" s="40">
        <f t="shared" si="146"/>
        <v>0</v>
      </c>
      <c r="F1063" s="40">
        <f t="shared" si="147"/>
        <v>0</v>
      </c>
      <c r="G1063" s="40">
        <f t="shared" si="148"/>
        <v>0</v>
      </c>
      <c r="H1063" s="40">
        <f t="shared" si="149"/>
        <v>0</v>
      </c>
      <c r="I1063" s="40">
        <f t="shared" si="150"/>
        <v>0</v>
      </c>
      <c r="J1063" s="40">
        <f t="shared" si="151"/>
        <v>0</v>
      </c>
      <c r="K1063" s="40">
        <f t="shared" si="152"/>
        <v>0</v>
      </c>
      <c r="L1063" s="40">
        <f t="shared" si="153"/>
        <v>0</v>
      </c>
      <c r="M1063" s="40">
        <v>1</v>
      </c>
      <c r="N1063" s="40">
        <v>1</v>
      </c>
      <c r="O1063" s="40">
        <v>1</v>
      </c>
      <c r="P1063" s="40">
        <v>1</v>
      </c>
      <c r="Q1063" s="40">
        <v>0.94117647058823528</v>
      </c>
      <c r="R1063" s="40">
        <v>0.52941176470588236</v>
      </c>
      <c r="S1063" s="40">
        <v>0.23529411764705882</v>
      </c>
      <c r="T1063" s="40">
        <v>0.23529411764705882</v>
      </c>
      <c r="U1063" s="40">
        <v>17</v>
      </c>
    </row>
    <row r="1064" spans="1:21">
      <c r="A1064" s="40">
        <v>9</v>
      </c>
      <c r="B1064" s="40">
        <v>11</v>
      </c>
      <c r="C1064" s="40">
        <v>6</v>
      </c>
      <c r="D1064" s="40">
        <f t="shared" si="145"/>
        <v>0</v>
      </c>
      <c r="E1064" s="40">
        <f t="shared" si="146"/>
        <v>0</v>
      </c>
      <c r="F1064" s="40">
        <f t="shared" si="147"/>
        <v>0</v>
      </c>
      <c r="G1064" s="40">
        <f t="shared" si="148"/>
        <v>0</v>
      </c>
      <c r="H1064" s="40">
        <f t="shared" si="149"/>
        <v>0</v>
      </c>
      <c r="I1064" s="40">
        <f t="shared" si="150"/>
        <v>0</v>
      </c>
      <c r="J1064" s="40">
        <f t="shared" si="151"/>
        <v>0</v>
      </c>
      <c r="K1064" s="40">
        <f t="shared" si="152"/>
        <v>0</v>
      </c>
      <c r="L1064" s="40">
        <f t="shared" si="153"/>
        <v>0</v>
      </c>
      <c r="M1064" s="40">
        <v>1</v>
      </c>
      <c r="N1064" s="40">
        <v>1</v>
      </c>
      <c r="O1064" s="40">
        <v>1</v>
      </c>
      <c r="P1064" s="40">
        <v>1</v>
      </c>
      <c r="Q1064" s="40">
        <v>1</v>
      </c>
      <c r="R1064" s="40">
        <v>0.7931034482758621</v>
      </c>
      <c r="S1064" s="40">
        <v>0.41379310344827586</v>
      </c>
      <c r="T1064" s="40">
        <v>0.41379310344827586</v>
      </c>
      <c r="U1064" s="40">
        <v>29</v>
      </c>
    </row>
    <row r="1065" spans="1:21">
      <c r="A1065" s="40">
        <v>9</v>
      </c>
      <c r="B1065" s="40">
        <v>11</v>
      </c>
      <c r="C1065" s="40">
        <v>7</v>
      </c>
      <c r="D1065" s="40">
        <f t="shared" si="145"/>
        <v>0</v>
      </c>
      <c r="E1065" s="40">
        <f t="shared" si="146"/>
        <v>0</v>
      </c>
      <c r="F1065" s="40">
        <f t="shared" si="147"/>
        <v>0</v>
      </c>
      <c r="G1065" s="40">
        <f t="shared" si="148"/>
        <v>0</v>
      </c>
      <c r="H1065" s="40">
        <f t="shared" si="149"/>
        <v>0</v>
      </c>
      <c r="I1065" s="40">
        <f t="shared" si="150"/>
        <v>0</v>
      </c>
      <c r="J1065" s="40">
        <f t="shared" si="151"/>
        <v>0</v>
      </c>
      <c r="K1065" s="40">
        <f t="shared" si="152"/>
        <v>0</v>
      </c>
      <c r="L1065" s="40">
        <f t="shared" si="153"/>
        <v>0</v>
      </c>
      <c r="M1065" s="40">
        <v>1</v>
      </c>
      <c r="N1065" s="40">
        <v>1</v>
      </c>
      <c r="O1065" s="40">
        <v>1</v>
      </c>
      <c r="P1065" s="40">
        <v>1</v>
      </c>
      <c r="Q1065" s="40">
        <v>0.9464285714285714</v>
      </c>
      <c r="R1065" s="40">
        <v>0.7321428571428571</v>
      </c>
      <c r="S1065" s="40">
        <v>0.375</v>
      </c>
      <c r="T1065" s="40">
        <v>0.23214285714285715</v>
      </c>
      <c r="U1065" s="40">
        <v>56</v>
      </c>
    </row>
    <row r="1066" spans="1:21">
      <c r="A1066" s="40">
        <v>9</v>
      </c>
      <c r="B1066" s="40">
        <v>11</v>
      </c>
      <c r="C1066" s="40">
        <v>8</v>
      </c>
      <c r="D1066" s="40">
        <f t="shared" si="145"/>
        <v>0</v>
      </c>
      <c r="E1066" s="40">
        <f t="shared" si="146"/>
        <v>0</v>
      </c>
      <c r="F1066" s="40">
        <f t="shared" si="147"/>
        <v>0</v>
      </c>
      <c r="G1066" s="40">
        <f t="shared" si="148"/>
        <v>0</v>
      </c>
      <c r="H1066" s="40">
        <f t="shared" si="149"/>
        <v>0</v>
      </c>
      <c r="I1066" s="40">
        <f t="shared" si="150"/>
        <v>0</v>
      </c>
      <c r="J1066" s="40">
        <f t="shared" si="151"/>
        <v>0</v>
      </c>
      <c r="K1066" s="40">
        <f t="shared" si="152"/>
        <v>0</v>
      </c>
      <c r="L1066" s="40">
        <f t="shared" si="153"/>
        <v>0</v>
      </c>
      <c r="M1066" s="40">
        <v>1</v>
      </c>
      <c r="N1066" s="40">
        <v>1</v>
      </c>
      <c r="O1066" s="40">
        <v>1</v>
      </c>
      <c r="P1066" s="40">
        <v>0.95652173913043481</v>
      </c>
      <c r="Q1066" s="40">
        <v>0.95652173913043481</v>
      </c>
      <c r="R1066" s="40">
        <v>0.86956521739130432</v>
      </c>
      <c r="S1066" s="40">
        <v>0.52173913043478259</v>
      </c>
      <c r="T1066" s="40">
        <v>0.34782608695652173</v>
      </c>
      <c r="U1066" s="40">
        <v>46</v>
      </c>
    </row>
    <row r="1067" spans="1:21">
      <c r="A1067" s="40">
        <v>9</v>
      </c>
      <c r="B1067" s="40">
        <v>11</v>
      </c>
      <c r="C1067" s="40">
        <v>9</v>
      </c>
      <c r="D1067" s="40">
        <f t="shared" si="145"/>
        <v>0</v>
      </c>
      <c r="E1067" s="40">
        <f t="shared" si="146"/>
        <v>0</v>
      </c>
      <c r="F1067" s="40">
        <f t="shared" si="147"/>
        <v>0</v>
      </c>
      <c r="G1067" s="40">
        <f t="shared" si="148"/>
        <v>0</v>
      </c>
      <c r="H1067" s="40">
        <f t="shared" si="149"/>
        <v>0</v>
      </c>
      <c r="I1067" s="40">
        <f t="shared" si="150"/>
        <v>0</v>
      </c>
      <c r="J1067" s="40">
        <f t="shared" si="151"/>
        <v>0</v>
      </c>
      <c r="K1067" s="40">
        <f t="shared" si="152"/>
        <v>0</v>
      </c>
      <c r="L1067" s="40">
        <f t="shared" si="153"/>
        <v>0</v>
      </c>
      <c r="M1067" s="40">
        <v>1</v>
      </c>
      <c r="N1067" s="40">
        <v>1</v>
      </c>
      <c r="O1067" s="40">
        <v>1</v>
      </c>
      <c r="P1067" s="40">
        <v>0.95833333333333337</v>
      </c>
      <c r="Q1067" s="40">
        <v>0.79166666666666663</v>
      </c>
      <c r="R1067" s="40">
        <v>0.79166666666666663</v>
      </c>
      <c r="S1067" s="40">
        <v>0.70833333333333337</v>
      </c>
      <c r="T1067" s="40">
        <v>0.58333333333333337</v>
      </c>
      <c r="U1067" s="40">
        <v>24</v>
      </c>
    </row>
    <row r="1068" spans="1:21">
      <c r="A1068" s="40">
        <v>9</v>
      </c>
      <c r="B1068" s="40">
        <v>11</v>
      </c>
      <c r="C1068" s="40">
        <v>10</v>
      </c>
      <c r="D1068" s="40">
        <f t="shared" si="145"/>
        <v>0</v>
      </c>
      <c r="E1068" s="40">
        <f t="shared" si="146"/>
        <v>0</v>
      </c>
      <c r="F1068" s="40">
        <f t="shared" si="147"/>
        <v>0</v>
      </c>
      <c r="G1068" s="40">
        <f t="shared" si="148"/>
        <v>0</v>
      </c>
      <c r="H1068" s="40">
        <f t="shared" si="149"/>
        <v>0</v>
      </c>
      <c r="I1068" s="40">
        <f t="shared" si="150"/>
        <v>0</v>
      </c>
      <c r="J1068" s="40">
        <f t="shared" si="151"/>
        <v>0</v>
      </c>
      <c r="K1068" s="40">
        <f t="shared" si="152"/>
        <v>0</v>
      </c>
      <c r="L1068" s="40">
        <f t="shared" si="153"/>
        <v>0</v>
      </c>
      <c r="M1068" s="40">
        <v>1</v>
      </c>
      <c r="N1068" s="40">
        <v>1</v>
      </c>
      <c r="O1068" s="40">
        <v>1</v>
      </c>
      <c r="P1068" s="40">
        <v>0.93333333333333335</v>
      </c>
      <c r="Q1068" s="40">
        <v>0.93333333333333335</v>
      </c>
      <c r="R1068" s="40">
        <v>0.8</v>
      </c>
      <c r="S1068" s="40">
        <v>0.53333333333333333</v>
      </c>
      <c r="T1068" s="40">
        <v>0.46666666666666667</v>
      </c>
      <c r="U1068" s="40">
        <v>15</v>
      </c>
    </row>
    <row r="1069" spans="1:21">
      <c r="A1069" s="40">
        <v>9</v>
      </c>
      <c r="B1069" s="40">
        <v>11</v>
      </c>
      <c r="C1069" s="40">
        <v>11</v>
      </c>
      <c r="D1069" s="40">
        <f t="shared" si="145"/>
        <v>0</v>
      </c>
      <c r="E1069" s="40">
        <f t="shared" si="146"/>
        <v>0</v>
      </c>
      <c r="F1069" s="40">
        <f t="shared" si="147"/>
        <v>0</v>
      </c>
      <c r="G1069" s="40">
        <f t="shared" si="148"/>
        <v>0</v>
      </c>
      <c r="H1069" s="40">
        <f t="shared" si="149"/>
        <v>0</v>
      </c>
      <c r="I1069" s="40">
        <f t="shared" si="150"/>
        <v>0</v>
      </c>
      <c r="J1069" s="40">
        <f t="shared" si="151"/>
        <v>0</v>
      </c>
      <c r="K1069" s="40">
        <f t="shared" si="152"/>
        <v>0</v>
      </c>
      <c r="L1069" s="40">
        <f t="shared" si="153"/>
        <v>0</v>
      </c>
      <c r="M1069" s="40">
        <v>1</v>
      </c>
      <c r="N1069" s="40">
        <v>1</v>
      </c>
      <c r="O1069" s="40">
        <v>1</v>
      </c>
      <c r="P1069" s="40">
        <v>1</v>
      </c>
      <c r="Q1069" s="40">
        <v>0.8</v>
      </c>
      <c r="R1069" s="40">
        <v>0.8</v>
      </c>
      <c r="S1069" s="40">
        <v>0.6</v>
      </c>
      <c r="T1069" s="40">
        <v>0.6</v>
      </c>
      <c r="U1069" s="40">
        <v>5</v>
      </c>
    </row>
    <row r="1070" spans="1:21">
      <c r="A1070" s="40">
        <v>9</v>
      </c>
      <c r="B1070" s="40">
        <v>11</v>
      </c>
      <c r="C1070" s="40">
        <v>12</v>
      </c>
      <c r="D1070" s="40">
        <f t="shared" si="145"/>
        <v>0</v>
      </c>
      <c r="E1070" s="40">
        <f t="shared" si="146"/>
        <v>0</v>
      </c>
      <c r="F1070" s="40">
        <f t="shared" si="147"/>
        <v>0</v>
      </c>
      <c r="G1070" s="40">
        <f t="shared" si="148"/>
        <v>0</v>
      </c>
      <c r="H1070" s="40">
        <f t="shared" si="149"/>
        <v>0</v>
      </c>
      <c r="I1070" s="40">
        <f t="shared" si="150"/>
        <v>0</v>
      </c>
      <c r="J1070" s="40">
        <f t="shared" si="151"/>
        <v>0</v>
      </c>
      <c r="K1070" s="40">
        <f t="shared" si="152"/>
        <v>0</v>
      </c>
      <c r="L1070" s="40">
        <f t="shared" si="153"/>
        <v>0</v>
      </c>
      <c r="M1070" s="40">
        <v>1</v>
      </c>
      <c r="N1070" s="40">
        <v>1</v>
      </c>
      <c r="O1070" s="40">
        <v>1</v>
      </c>
      <c r="P1070" s="40">
        <v>1</v>
      </c>
      <c r="Q1070" s="40">
        <v>1</v>
      </c>
      <c r="R1070" s="40">
        <v>1</v>
      </c>
      <c r="S1070" s="40">
        <v>1</v>
      </c>
      <c r="T1070" s="40">
        <v>0.83333333333333337</v>
      </c>
      <c r="U1070" s="40">
        <v>6</v>
      </c>
    </row>
    <row r="1071" spans="1:21">
      <c r="A1071" s="40">
        <v>9</v>
      </c>
      <c r="B1071" s="40">
        <v>12</v>
      </c>
      <c r="C1071" s="40">
        <v>4</v>
      </c>
      <c r="D1071" s="40">
        <f t="shared" si="145"/>
        <v>0</v>
      </c>
      <c r="E1071" s="40">
        <f t="shared" si="146"/>
        <v>0</v>
      </c>
      <c r="F1071" s="40">
        <f t="shared" si="147"/>
        <v>0</v>
      </c>
      <c r="G1071" s="40">
        <f t="shared" si="148"/>
        <v>0</v>
      </c>
      <c r="H1071" s="40">
        <f t="shared" si="149"/>
        <v>0</v>
      </c>
      <c r="I1071" s="40">
        <f t="shared" si="150"/>
        <v>0</v>
      </c>
      <c r="J1071" s="40">
        <f t="shared" si="151"/>
        <v>0</v>
      </c>
      <c r="K1071" s="40">
        <f t="shared" si="152"/>
        <v>0</v>
      </c>
      <c r="L1071" s="40">
        <f t="shared" si="153"/>
        <v>0</v>
      </c>
      <c r="M1071" s="40">
        <v>1</v>
      </c>
      <c r="N1071" s="40">
        <v>1</v>
      </c>
      <c r="O1071" s="40">
        <v>1</v>
      </c>
      <c r="P1071" s="40">
        <v>1</v>
      </c>
      <c r="Q1071" s="40">
        <v>1</v>
      </c>
      <c r="R1071" s="40">
        <v>1</v>
      </c>
      <c r="S1071" s="40">
        <v>1</v>
      </c>
      <c r="T1071" s="40">
        <v>0</v>
      </c>
      <c r="U1071" s="40">
        <v>1</v>
      </c>
    </row>
    <row r="1072" spans="1:21">
      <c r="A1072" s="40">
        <v>9</v>
      </c>
      <c r="B1072" s="40">
        <v>12</v>
      </c>
      <c r="C1072" s="40">
        <v>5</v>
      </c>
      <c r="D1072" s="40">
        <f t="shared" si="145"/>
        <v>0</v>
      </c>
      <c r="E1072" s="40">
        <f t="shared" si="146"/>
        <v>0</v>
      </c>
      <c r="F1072" s="40">
        <f t="shared" si="147"/>
        <v>0</v>
      </c>
      <c r="G1072" s="40">
        <f t="shared" si="148"/>
        <v>0</v>
      </c>
      <c r="H1072" s="40">
        <f t="shared" si="149"/>
        <v>0</v>
      </c>
      <c r="I1072" s="40">
        <f t="shared" si="150"/>
        <v>0</v>
      </c>
      <c r="J1072" s="40">
        <f t="shared" si="151"/>
        <v>0</v>
      </c>
      <c r="K1072" s="40">
        <f t="shared" si="152"/>
        <v>0</v>
      </c>
      <c r="L1072" s="40">
        <f t="shared" si="153"/>
        <v>0</v>
      </c>
      <c r="M1072" s="40">
        <v>1</v>
      </c>
      <c r="N1072" s="40">
        <v>1</v>
      </c>
      <c r="O1072" s="40">
        <v>1</v>
      </c>
      <c r="P1072" s="40">
        <v>1</v>
      </c>
      <c r="Q1072" s="40">
        <v>1</v>
      </c>
      <c r="R1072" s="40">
        <v>0.75</v>
      </c>
      <c r="S1072" s="40">
        <v>0.5</v>
      </c>
      <c r="T1072" s="40">
        <v>0.5</v>
      </c>
      <c r="U1072" s="40">
        <v>4</v>
      </c>
    </row>
    <row r="1073" spans="1:21">
      <c r="A1073" s="40">
        <v>9</v>
      </c>
      <c r="B1073" s="40">
        <v>12</v>
      </c>
      <c r="C1073" s="40">
        <v>6</v>
      </c>
      <c r="D1073" s="40">
        <f t="shared" si="145"/>
        <v>0</v>
      </c>
      <c r="E1073" s="40">
        <f t="shared" si="146"/>
        <v>0</v>
      </c>
      <c r="F1073" s="40">
        <f t="shared" si="147"/>
        <v>0</v>
      </c>
      <c r="G1073" s="40">
        <f t="shared" si="148"/>
        <v>0</v>
      </c>
      <c r="H1073" s="40">
        <f t="shared" si="149"/>
        <v>0</v>
      </c>
      <c r="I1073" s="40">
        <f t="shared" si="150"/>
        <v>0</v>
      </c>
      <c r="J1073" s="40">
        <f t="shared" si="151"/>
        <v>0</v>
      </c>
      <c r="K1073" s="40">
        <f t="shared" si="152"/>
        <v>0</v>
      </c>
      <c r="L1073" s="40">
        <f t="shared" si="153"/>
        <v>0</v>
      </c>
      <c r="M1073" s="40">
        <v>1</v>
      </c>
      <c r="N1073" s="40">
        <v>1</v>
      </c>
      <c r="O1073" s="40">
        <v>1</v>
      </c>
      <c r="P1073" s="40">
        <v>1</v>
      </c>
      <c r="Q1073" s="40">
        <v>0.9375</v>
      </c>
      <c r="R1073" s="40">
        <v>0.9375</v>
      </c>
      <c r="S1073" s="40">
        <v>0.6875</v>
      </c>
      <c r="T1073" s="40">
        <v>0.6875</v>
      </c>
      <c r="U1073" s="40">
        <v>16</v>
      </c>
    </row>
    <row r="1074" spans="1:21">
      <c r="A1074" s="40">
        <v>9</v>
      </c>
      <c r="B1074" s="40">
        <v>12</v>
      </c>
      <c r="C1074" s="40">
        <v>7</v>
      </c>
      <c r="D1074" s="40">
        <f t="shared" si="145"/>
        <v>0</v>
      </c>
      <c r="E1074" s="40">
        <f t="shared" si="146"/>
        <v>0</v>
      </c>
      <c r="F1074" s="40">
        <f t="shared" si="147"/>
        <v>0</v>
      </c>
      <c r="G1074" s="40">
        <f t="shared" si="148"/>
        <v>0</v>
      </c>
      <c r="H1074" s="40">
        <f t="shared" si="149"/>
        <v>0</v>
      </c>
      <c r="I1074" s="40">
        <f t="shared" si="150"/>
        <v>0</v>
      </c>
      <c r="J1074" s="40">
        <f t="shared" si="151"/>
        <v>0</v>
      </c>
      <c r="K1074" s="40">
        <f t="shared" si="152"/>
        <v>0</v>
      </c>
      <c r="L1074" s="40">
        <f t="shared" si="153"/>
        <v>0</v>
      </c>
      <c r="M1074" s="40">
        <v>1</v>
      </c>
      <c r="N1074" s="40">
        <v>1</v>
      </c>
      <c r="O1074" s="40">
        <v>1</v>
      </c>
      <c r="P1074" s="40">
        <v>1</v>
      </c>
      <c r="Q1074" s="40">
        <v>1</v>
      </c>
      <c r="R1074" s="40">
        <v>0.96153846153846156</v>
      </c>
      <c r="S1074" s="40">
        <v>0.53846153846153844</v>
      </c>
      <c r="T1074" s="40">
        <v>0.38461538461538464</v>
      </c>
      <c r="U1074" s="40">
        <v>26</v>
      </c>
    </row>
    <row r="1075" spans="1:21">
      <c r="A1075" s="40">
        <v>9</v>
      </c>
      <c r="B1075" s="40">
        <v>12</v>
      </c>
      <c r="C1075" s="40">
        <v>8</v>
      </c>
      <c r="D1075" s="40">
        <f t="shared" si="145"/>
        <v>0</v>
      </c>
      <c r="E1075" s="40">
        <f t="shared" si="146"/>
        <v>0</v>
      </c>
      <c r="F1075" s="40">
        <f t="shared" si="147"/>
        <v>0</v>
      </c>
      <c r="G1075" s="40">
        <f t="shared" si="148"/>
        <v>0</v>
      </c>
      <c r="H1075" s="40">
        <f t="shared" si="149"/>
        <v>0</v>
      </c>
      <c r="I1075" s="40">
        <f t="shared" si="150"/>
        <v>0</v>
      </c>
      <c r="J1075" s="40">
        <f t="shared" si="151"/>
        <v>0</v>
      </c>
      <c r="K1075" s="40">
        <f t="shared" si="152"/>
        <v>0</v>
      </c>
      <c r="L1075" s="40">
        <f t="shared" si="153"/>
        <v>0</v>
      </c>
      <c r="M1075" s="40">
        <v>1</v>
      </c>
      <c r="N1075" s="40">
        <v>1</v>
      </c>
      <c r="O1075" s="40">
        <v>1</v>
      </c>
      <c r="P1075" s="40">
        <v>1</v>
      </c>
      <c r="Q1075" s="40">
        <v>0.9285714285714286</v>
      </c>
      <c r="R1075" s="40">
        <v>0.9285714285714286</v>
      </c>
      <c r="S1075" s="40">
        <v>0.6428571428571429</v>
      </c>
      <c r="T1075" s="40">
        <v>0.6071428571428571</v>
      </c>
      <c r="U1075" s="40">
        <v>28</v>
      </c>
    </row>
    <row r="1076" spans="1:21">
      <c r="A1076" s="40">
        <v>9</v>
      </c>
      <c r="B1076" s="40">
        <v>12</v>
      </c>
      <c r="C1076" s="40">
        <v>9</v>
      </c>
      <c r="D1076" s="40">
        <f t="shared" si="145"/>
        <v>0</v>
      </c>
      <c r="E1076" s="40">
        <f t="shared" si="146"/>
        <v>0</v>
      </c>
      <c r="F1076" s="40">
        <f t="shared" si="147"/>
        <v>0</v>
      </c>
      <c r="G1076" s="40">
        <f t="shared" si="148"/>
        <v>0</v>
      </c>
      <c r="H1076" s="40">
        <f t="shared" si="149"/>
        <v>0</v>
      </c>
      <c r="I1076" s="40">
        <f t="shared" si="150"/>
        <v>0</v>
      </c>
      <c r="J1076" s="40">
        <f t="shared" si="151"/>
        <v>0</v>
      </c>
      <c r="K1076" s="40">
        <f t="shared" si="152"/>
        <v>0</v>
      </c>
      <c r="L1076" s="40">
        <f t="shared" si="153"/>
        <v>0</v>
      </c>
      <c r="M1076" s="40">
        <v>1</v>
      </c>
      <c r="N1076" s="40">
        <v>1</v>
      </c>
      <c r="O1076" s="40">
        <v>1</v>
      </c>
      <c r="P1076" s="40">
        <v>1</v>
      </c>
      <c r="Q1076" s="40">
        <v>1</v>
      </c>
      <c r="R1076" s="40">
        <v>0.94736842105263153</v>
      </c>
      <c r="S1076" s="40">
        <v>0.68421052631578949</v>
      </c>
      <c r="T1076" s="40">
        <v>0.57894736842105265</v>
      </c>
      <c r="U1076" s="40">
        <v>19</v>
      </c>
    </row>
    <row r="1077" spans="1:21">
      <c r="A1077" s="40">
        <v>9</v>
      </c>
      <c r="B1077" s="40">
        <v>12</v>
      </c>
      <c r="C1077" s="40">
        <v>10</v>
      </c>
      <c r="D1077" s="40">
        <f t="shared" si="145"/>
        <v>0</v>
      </c>
      <c r="E1077" s="40">
        <f t="shared" si="146"/>
        <v>0</v>
      </c>
      <c r="F1077" s="40">
        <f t="shared" si="147"/>
        <v>0</v>
      </c>
      <c r="G1077" s="40">
        <f t="shared" si="148"/>
        <v>0</v>
      </c>
      <c r="H1077" s="40">
        <f t="shared" si="149"/>
        <v>0</v>
      </c>
      <c r="I1077" s="40">
        <f t="shared" si="150"/>
        <v>0</v>
      </c>
      <c r="J1077" s="40">
        <f t="shared" si="151"/>
        <v>0</v>
      </c>
      <c r="K1077" s="40">
        <f t="shared" si="152"/>
        <v>0</v>
      </c>
      <c r="L1077" s="40">
        <f t="shared" si="153"/>
        <v>0</v>
      </c>
      <c r="M1077" s="40">
        <v>1</v>
      </c>
      <c r="N1077" s="40">
        <v>1</v>
      </c>
      <c r="O1077" s="40">
        <v>1</v>
      </c>
      <c r="P1077" s="40">
        <v>1</v>
      </c>
      <c r="Q1077" s="40">
        <v>0.90909090909090906</v>
      </c>
      <c r="R1077" s="40">
        <v>0.81818181818181823</v>
      </c>
      <c r="S1077" s="40">
        <v>0.63636363636363635</v>
      </c>
      <c r="T1077" s="40">
        <v>0.54545454545454541</v>
      </c>
      <c r="U1077" s="40">
        <v>11</v>
      </c>
    </row>
    <row r="1078" spans="1:21">
      <c r="A1078" s="40">
        <v>9</v>
      </c>
      <c r="B1078" s="40">
        <v>12</v>
      </c>
      <c r="C1078" s="40">
        <v>11</v>
      </c>
      <c r="D1078" s="40">
        <f t="shared" si="145"/>
        <v>0</v>
      </c>
      <c r="E1078" s="40">
        <f t="shared" si="146"/>
        <v>0</v>
      </c>
      <c r="F1078" s="40">
        <f t="shared" si="147"/>
        <v>0</v>
      </c>
      <c r="G1078" s="40">
        <f t="shared" si="148"/>
        <v>0</v>
      </c>
      <c r="H1078" s="40">
        <f t="shared" si="149"/>
        <v>0</v>
      </c>
      <c r="I1078" s="40">
        <f t="shared" si="150"/>
        <v>0</v>
      </c>
      <c r="J1078" s="40">
        <f t="shared" si="151"/>
        <v>0</v>
      </c>
      <c r="K1078" s="40">
        <f t="shared" si="152"/>
        <v>0</v>
      </c>
      <c r="L1078" s="40">
        <f t="shared" si="153"/>
        <v>0</v>
      </c>
      <c r="M1078" s="40">
        <v>1</v>
      </c>
      <c r="N1078" s="40">
        <v>1</v>
      </c>
      <c r="O1078" s="40">
        <v>1</v>
      </c>
      <c r="P1078" s="40">
        <v>1</v>
      </c>
      <c r="Q1078" s="40">
        <v>1</v>
      </c>
      <c r="R1078" s="40">
        <v>1</v>
      </c>
      <c r="S1078" s="40">
        <v>1</v>
      </c>
      <c r="T1078" s="40">
        <v>0.88888888888888884</v>
      </c>
      <c r="U1078" s="40">
        <v>9</v>
      </c>
    </row>
    <row r="1079" spans="1:21">
      <c r="A1079" s="40">
        <v>9</v>
      </c>
      <c r="B1079" s="40">
        <v>12</v>
      </c>
      <c r="C1079" s="40">
        <v>12</v>
      </c>
      <c r="D1079" s="40">
        <f t="shared" si="145"/>
        <v>0</v>
      </c>
      <c r="E1079" s="40">
        <f t="shared" si="146"/>
        <v>0</v>
      </c>
      <c r="F1079" s="40">
        <f t="shared" si="147"/>
        <v>0</v>
      </c>
      <c r="G1079" s="40">
        <f t="shared" si="148"/>
        <v>0</v>
      </c>
      <c r="H1079" s="40">
        <f t="shared" si="149"/>
        <v>0</v>
      </c>
      <c r="I1079" s="40">
        <f t="shared" si="150"/>
        <v>0</v>
      </c>
      <c r="J1079" s="40">
        <f t="shared" si="151"/>
        <v>0</v>
      </c>
      <c r="K1079" s="40">
        <f t="shared" si="152"/>
        <v>0</v>
      </c>
      <c r="L1079" s="40">
        <f t="shared" si="153"/>
        <v>0</v>
      </c>
      <c r="M1079" s="40">
        <v>1</v>
      </c>
      <c r="N1079" s="40">
        <v>1</v>
      </c>
      <c r="O1079" s="40">
        <v>1</v>
      </c>
      <c r="P1079" s="40">
        <v>1</v>
      </c>
      <c r="Q1079" s="40">
        <v>1</v>
      </c>
      <c r="R1079" s="40">
        <v>1</v>
      </c>
      <c r="S1079" s="40">
        <v>0.75</v>
      </c>
      <c r="T1079" s="40">
        <v>0.75</v>
      </c>
      <c r="U1079" s="40">
        <v>4</v>
      </c>
    </row>
    <row r="1080" spans="1:21">
      <c r="A1080" s="40">
        <v>9</v>
      </c>
      <c r="B1080" s="40">
        <v>13</v>
      </c>
      <c r="C1080" s="40">
        <v>5</v>
      </c>
      <c r="D1080" s="40">
        <f t="shared" si="145"/>
        <v>0</v>
      </c>
      <c r="E1080" s="40">
        <f t="shared" si="146"/>
        <v>0</v>
      </c>
      <c r="F1080" s="40">
        <f t="shared" si="147"/>
        <v>0</v>
      </c>
      <c r="G1080" s="40">
        <f t="shared" si="148"/>
        <v>0</v>
      </c>
      <c r="H1080" s="40">
        <f t="shared" si="149"/>
        <v>0</v>
      </c>
      <c r="I1080" s="40">
        <f t="shared" si="150"/>
        <v>0</v>
      </c>
      <c r="J1080" s="40">
        <f t="shared" si="151"/>
        <v>0</v>
      </c>
      <c r="K1080" s="40">
        <f t="shared" si="152"/>
        <v>0</v>
      </c>
      <c r="L1080" s="40">
        <f t="shared" si="153"/>
        <v>0</v>
      </c>
      <c r="M1080" s="40">
        <v>1</v>
      </c>
      <c r="N1080" s="40">
        <v>1</v>
      </c>
      <c r="O1080" s="40">
        <v>1</v>
      </c>
      <c r="P1080" s="40">
        <v>1</v>
      </c>
      <c r="Q1080" s="40">
        <v>1</v>
      </c>
      <c r="R1080" s="40">
        <v>0.75</v>
      </c>
      <c r="S1080" s="40">
        <v>0.5</v>
      </c>
      <c r="T1080" s="40">
        <v>0.5</v>
      </c>
      <c r="U1080" s="40">
        <v>4</v>
      </c>
    </row>
    <row r="1081" spans="1:21">
      <c r="A1081" s="40">
        <v>9</v>
      </c>
      <c r="B1081" s="40">
        <v>13</v>
      </c>
      <c r="C1081" s="40">
        <v>6</v>
      </c>
      <c r="D1081" s="40">
        <f t="shared" si="145"/>
        <v>0</v>
      </c>
      <c r="E1081" s="40">
        <f t="shared" si="146"/>
        <v>0</v>
      </c>
      <c r="F1081" s="40">
        <f t="shared" si="147"/>
        <v>0</v>
      </c>
      <c r="G1081" s="40">
        <f t="shared" si="148"/>
        <v>0</v>
      </c>
      <c r="H1081" s="40">
        <f t="shared" si="149"/>
        <v>0</v>
      </c>
      <c r="I1081" s="40">
        <f t="shared" si="150"/>
        <v>0</v>
      </c>
      <c r="J1081" s="40">
        <f t="shared" si="151"/>
        <v>0</v>
      </c>
      <c r="K1081" s="40">
        <f t="shared" si="152"/>
        <v>0</v>
      </c>
      <c r="L1081" s="40">
        <f t="shared" si="153"/>
        <v>0</v>
      </c>
      <c r="M1081" s="40">
        <v>1</v>
      </c>
      <c r="N1081" s="40">
        <v>1</v>
      </c>
      <c r="O1081" s="40">
        <v>1</v>
      </c>
      <c r="P1081" s="40">
        <v>1</v>
      </c>
      <c r="Q1081" s="40">
        <v>1</v>
      </c>
      <c r="R1081" s="40">
        <v>1</v>
      </c>
      <c r="S1081" s="40">
        <v>0.8571428571428571</v>
      </c>
      <c r="T1081" s="40">
        <v>0.5714285714285714</v>
      </c>
      <c r="U1081" s="40">
        <v>14</v>
      </c>
    </row>
    <row r="1082" spans="1:21">
      <c r="A1082" s="40">
        <v>9</v>
      </c>
      <c r="B1082" s="40">
        <v>13</v>
      </c>
      <c r="C1082" s="40">
        <v>7</v>
      </c>
      <c r="D1082" s="40">
        <f t="shared" si="145"/>
        <v>0</v>
      </c>
      <c r="E1082" s="40">
        <f t="shared" si="146"/>
        <v>0</v>
      </c>
      <c r="F1082" s="40">
        <f t="shared" si="147"/>
        <v>0</v>
      </c>
      <c r="G1082" s="40">
        <f t="shared" si="148"/>
        <v>0</v>
      </c>
      <c r="H1082" s="40">
        <f t="shared" si="149"/>
        <v>0</v>
      </c>
      <c r="I1082" s="40">
        <f t="shared" si="150"/>
        <v>0</v>
      </c>
      <c r="J1082" s="40">
        <f t="shared" si="151"/>
        <v>0</v>
      </c>
      <c r="K1082" s="40">
        <f t="shared" si="152"/>
        <v>0</v>
      </c>
      <c r="L1082" s="40">
        <f t="shared" si="153"/>
        <v>0</v>
      </c>
      <c r="M1082" s="40">
        <v>1</v>
      </c>
      <c r="N1082" s="40">
        <v>1</v>
      </c>
      <c r="O1082" s="40">
        <v>1</v>
      </c>
      <c r="P1082" s="40">
        <v>1</v>
      </c>
      <c r="Q1082" s="40">
        <v>1</v>
      </c>
      <c r="R1082" s="40">
        <v>0.92</v>
      </c>
      <c r="S1082" s="40">
        <v>0.76</v>
      </c>
      <c r="T1082" s="40">
        <v>0.64</v>
      </c>
      <c r="U1082" s="40">
        <v>25</v>
      </c>
    </row>
    <row r="1083" spans="1:21">
      <c r="A1083" s="40">
        <v>9</v>
      </c>
      <c r="B1083" s="40">
        <v>13</v>
      </c>
      <c r="C1083" s="40">
        <v>8</v>
      </c>
      <c r="D1083" s="40">
        <f t="shared" si="145"/>
        <v>0</v>
      </c>
      <c r="E1083" s="40">
        <f t="shared" si="146"/>
        <v>0</v>
      </c>
      <c r="F1083" s="40">
        <f t="shared" si="147"/>
        <v>0</v>
      </c>
      <c r="G1083" s="40">
        <f t="shared" si="148"/>
        <v>0</v>
      </c>
      <c r="H1083" s="40">
        <f t="shared" si="149"/>
        <v>0</v>
      </c>
      <c r="I1083" s="40">
        <f t="shared" si="150"/>
        <v>0</v>
      </c>
      <c r="J1083" s="40">
        <f t="shared" si="151"/>
        <v>0</v>
      </c>
      <c r="K1083" s="40">
        <f t="shared" si="152"/>
        <v>0</v>
      </c>
      <c r="L1083" s="40">
        <f t="shared" si="153"/>
        <v>0</v>
      </c>
      <c r="M1083" s="40">
        <v>1</v>
      </c>
      <c r="N1083" s="40">
        <v>1</v>
      </c>
      <c r="O1083" s="40">
        <v>1</v>
      </c>
      <c r="P1083" s="40">
        <v>1</v>
      </c>
      <c r="Q1083" s="40">
        <v>1</v>
      </c>
      <c r="R1083" s="40">
        <v>0.91666666666666663</v>
      </c>
      <c r="S1083" s="40">
        <v>0.83333333333333337</v>
      </c>
      <c r="T1083" s="40">
        <v>0.70833333333333337</v>
      </c>
      <c r="U1083" s="40">
        <v>24</v>
      </c>
    </row>
    <row r="1084" spans="1:21">
      <c r="A1084" s="40">
        <v>9</v>
      </c>
      <c r="B1084" s="40">
        <v>13</v>
      </c>
      <c r="C1084" s="40">
        <v>9</v>
      </c>
      <c r="D1084" s="40">
        <f t="shared" si="145"/>
        <v>0</v>
      </c>
      <c r="E1084" s="40">
        <f t="shared" si="146"/>
        <v>0</v>
      </c>
      <c r="F1084" s="40">
        <f t="shared" si="147"/>
        <v>0</v>
      </c>
      <c r="G1084" s="40">
        <f t="shared" si="148"/>
        <v>0</v>
      </c>
      <c r="H1084" s="40">
        <f t="shared" si="149"/>
        <v>0</v>
      </c>
      <c r="I1084" s="40">
        <f t="shared" si="150"/>
        <v>0</v>
      </c>
      <c r="J1084" s="40">
        <f t="shared" si="151"/>
        <v>0</v>
      </c>
      <c r="K1084" s="40">
        <f t="shared" si="152"/>
        <v>0</v>
      </c>
      <c r="L1084" s="40">
        <f t="shared" si="153"/>
        <v>0</v>
      </c>
      <c r="M1084" s="40">
        <v>1</v>
      </c>
      <c r="N1084" s="40">
        <v>1</v>
      </c>
      <c r="O1084" s="40">
        <v>1</v>
      </c>
      <c r="P1084" s="40">
        <v>1</v>
      </c>
      <c r="Q1084" s="40">
        <v>1</v>
      </c>
      <c r="R1084" s="40">
        <v>1</v>
      </c>
      <c r="S1084" s="40">
        <v>0.75</v>
      </c>
      <c r="T1084" s="40">
        <v>0.58333333333333337</v>
      </c>
      <c r="U1084" s="40">
        <v>12</v>
      </c>
    </row>
    <row r="1085" spans="1:21">
      <c r="A1085" s="40">
        <v>9</v>
      </c>
      <c r="B1085" s="40">
        <v>13</v>
      </c>
      <c r="C1085" s="40">
        <v>10</v>
      </c>
      <c r="D1085" s="40">
        <f t="shared" si="145"/>
        <v>0</v>
      </c>
      <c r="E1085" s="40">
        <f t="shared" si="146"/>
        <v>0</v>
      </c>
      <c r="F1085" s="40">
        <f t="shared" si="147"/>
        <v>0</v>
      </c>
      <c r="G1085" s="40">
        <f t="shared" si="148"/>
        <v>0</v>
      </c>
      <c r="H1085" s="40">
        <f t="shared" si="149"/>
        <v>0</v>
      </c>
      <c r="I1085" s="40">
        <f t="shared" si="150"/>
        <v>0</v>
      </c>
      <c r="J1085" s="40">
        <f t="shared" si="151"/>
        <v>0</v>
      </c>
      <c r="K1085" s="40">
        <f t="shared" si="152"/>
        <v>0</v>
      </c>
      <c r="L1085" s="40">
        <f t="shared" si="153"/>
        <v>0</v>
      </c>
      <c r="M1085" s="40">
        <v>1</v>
      </c>
      <c r="N1085" s="40">
        <v>1</v>
      </c>
      <c r="O1085" s="40">
        <v>1</v>
      </c>
      <c r="P1085" s="40">
        <v>1</v>
      </c>
      <c r="Q1085" s="40">
        <v>1</v>
      </c>
      <c r="R1085" s="40">
        <v>1</v>
      </c>
      <c r="S1085" s="40">
        <v>1</v>
      </c>
      <c r="T1085" s="40">
        <v>0.81818181818181823</v>
      </c>
      <c r="U1085" s="40">
        <v>11</v>
      </c>
    </row>
    <row r="1086" spans="1:21">
      <c r="A1086" s="40">
        <v>9</v>
      </c>
      <c r="B1086" s="40">
        <v>13</v>
      </c>
      <c r="C1086" s="40">
        <v>11</v>
      </c>
      <c r="D1086" s="40">
        <f t="shared" si="145"/>
        <v>0</v>
      </c>
      <c r="E1086" s="40">
        <f t="shared" si="146"/>
        <v>0</v>
      </c>
      <c r="F1086" s="40">
        <f t="shared" si="147"/>
        <v>0</v>
      </c>
      <c r="G1086" s="40">
        <f t="shared" si="148"/>
        <v>0</v>
      </c>
      <c r="H1086" s="40">
        <f t="shared" si="149"/>
        <v>0</v>
      </c>
      <c r="I1086" s="40">
        <f t="shared" si="150"/>
        <v>0</v>
      </c>
      <c r="J1086" s="40">
        <f t="shared" si="151"/>
        <v>0</v>
      </c>
      <c r="K1086" s="40">
        <f t="shared" si="152"/>
        <v>0</v>
      </c>
      <c r="L1086" s="40">
        <f t="shared" si="153"/>
        <v>0</v>
      </c>
      <c r="M1086" s="40">
        <v>1</v>
      </c>
      <c r="N1086" s="40">
        <v>1</v>
      </c>
      <c r="O1086" s="40">
        <v>1</v>
      </c>
      <c r="P1086" s="40">
        <v>1</v>
      </c>
      <c r="Q1086" s="40">
        <v>1</v>
      </c>
      <c r="R1086" s="40">
        <v>1</v>
      </c>
      <c r="S1086" s="40">
        <v>1</v>
      </c>
      <c r="T1086" s="40">
        <v>0.875</v>
      </c>
      <c r="U1086" s="40">
        <v>8</v>
      </c>
    </row>
    <row r="1087" spans="1:21">
      <c r="A1087" s="40">
        <v>9</v>
      </c>
      <c r="B1087" s="40">
        <v>13</v>
      </c>
      <c r="C1087" s="40">
        <v>12</v>
      </c>
      <c r="D1087" s="40">
        <f t="shared" si="145"/>
        <v>0</v>
      </c>
      <c r="E1087" s="40">
        <f t="shared" si="146"/>
        <v>0</v>
      </c>
      <c r="F1087" s="40">
        <f t="shared" si="147"/>
        <v>0</v>
      </c>
      <c r="G1087" s="40">
        <f t="shared" si="148"/>
        <v>0</v>
      </c>
      <c r="H1087" s="40">
        <f t="shared" si="149"/>
        <v>0</v>
      </c>
      <c r="I1087" s="40">
        <f t="shared" si="150"/>
        <v>0</v>
      </c>
      <c r="J1087" s="40">
        <f t="shared" si="151"/>
        <v>0</v>
      </c>
      <c r="K1087" s="40">
        <f t="shared" si="152"/>
        <v>0</v>
      </c>
      <c r="L1087" s="40">
        <f t="shared" si="153"/>
        <v>0</v>
      </c>
      <c r="M1087" s="40">
        <v>1</v>
      </c>
      <c r="N1087" s="40">
        <v>1</v>
      </c>
      <c r="O1087" s="40">
        <v>1</v>
      </c>
      <c r="P1087" s="40">
        <v>1</v>
      </c>
      <c r="Q1087" s="40">
        <v>1</v>
      </c>
      <c r="R1087" s="40">
        <v>0.875</v>
      </c>
      <c r="S1087" s="40">
        <v>0.625</v>
      </c>
      <c r="T1087" s="40">
        <v>0.625</v>
      </c>
      <c r="U1087" s="40">
        <v>8</v>
      </c>
    </row>
    <row r="1088" spans="1:21">
      <c r="A1088" s="40">
        <v>9</v>
      </c>
      <c r="B1088" s="40">
        <v>14</v>
      </c>
      <c r="C1088" s="40">
        <v>5</v>
      </c>
      <c r="D1088" s="40">
        <f t="shared" si="145"/>
        <v>0</v>
      </c>
      <c r="E1088" s="40">
        <f t="shared" si="146"/>
        <v>0</v>
      </c>
      <c r="F1088" s="40">
        <f t="shared" si="147"/>
        <v>0</v>
      </c>
      <c r="G1088" s="40">
        <f t="shared" si="148"/>
        <v>0</v>
      </c>
      <c r="H1088" s="40">
        <f t="shared" si="149"/>
        <v>0</v>
      </c>
      <c r="I1088" s="40">
        <f t="shared" si="150"/>
        <v>0</v>
      </c>
      <c r="J1088" s="40">
        <f t="shared" si="151"/>
        <v>0</v>
      </c>
      <c r="K1088" s="40">
        <f t="shared" si="152"/>
        <v>0</v>
      </c>
      <c r="L1088" s="40">
        <f t="shared" si="153"/>
        <v>0</v>
      </c>
      <c r="M1088" s="40">
        <v>1</v>
      </c>
      <c r="N1088" s="40">
        <v>1</v>
      </c>
      <c r="O1088" s="40">
        <v>1</v>
      </c>
      <c r="P1088" s="40">
        <v>1</v>
      </c>
      <c r="Q1088" s="40">
        <v>1</v>
      </c>
      <c r="R1088" s="40">
        <v>1</v>
      </c>
      <c r="S1088" s="40">
        <v>1</v>
      </c>
      <c r="T1088" s="40">
        <v>1</v>
      </c>
      <c r="U1088" s="40">
        <v>4</v>
      </c>
    </row>
    <row r="1089" spans="1:21">
      <c r="A1089" s="40">
        <v>9</v>
      </c>
      <c r="B1089" s="40">
        <v>14</v>
      </c>
      <c r="C1089" s="40">
        <v>6</v>
      </c>
      <c r="D1089" s="40">
        <f t="shared" si="145"/>
        <v>0</v>
      </c>
      <c r="E1089" s="40">
        <f t="shared" si="146"/>
        <v>0</v>
      </c>
      <c r="F1089" s="40">
        <f t="shared" si="147"/>
        <v>0</v>
      </c>
      <c r="G1089" s="40">
        <f t="shared" si="148"/>
        <v>0</v>
      </c>
      <c r="H1089" s="40">
        <f t="shared" si="149"/>
        <v>0</v>
      </c>
      <c r="I1089" s="40">
        <f t="shared" si="150"/>
        <v>0</v>
      </c>
      <c r="J1089" s="40">
        <f t="shared" si="151"/>
        <v>0</v>
      </c>
      <c r="K1089" s="40">
        <f t="shared" si="152"/>
        <v>0</v>
      </c>
      <c r="L1089" s="40">
        <f t="shared" si="153"/>
        <v>0</v>
      </c>
      <c r="M1089" s="40">
        <v>1</v>
      </c>
      <c r="N1089" s="40">
        <v>1</v>
      </c>
      <c r="O1089" s="40">
        <v>1</v>
      </c>
      <c r="P1089" s="40">
        <v>1</v>
      </c>
      <c r="Q1089" s="40">
        <v>1</v>
      </c>
      <c r="R1089" s="40">
        <v>0.8571428571428571</v>
      </c>
      <c r="S1089" s="40">
        <v>0.7142857142857143</v>
      </c>
      <c r="T1089" s="40">
        <v>0.7142857142857143</v>
      </c>
      <c r="U1089" s="40">
        <v>7</v>
      </c>
    </row>
    <row r="1090" spans="1:21">
      <c r="A1090" s="40">
        <v>9</v>
      </c>
      <c r="B1090" s="40">
        <v>14</v>
      </c>
      <c r="C1090" s="40">
        <v>7</v>
      </c>
      <c r="D1090" s="40">
        <f t="shared" si="145"/>
        <v>0</v>
      </c>
      <c r="E1090" s="40">
        <f t="shared" si="146"/>
        <v>0</v>
      </c>
      <c r="F1090" s="40">
        <f t="shared" si="147"/>
        <v>0</v>
      </c>
      <c r="G1090" s="40">
        <f t="shared" si="148"/>
        <v>0</v>
      </c>
      <c r="H1090" s="40">
        <f t="shared" si="149"/>
        <v>0</v>
      </c>
      <c r="I1090" s="40">
        <f t="shared" si="150"/>
        <v>0</v>
      </c>
      <c r="J1090" s="40">
        <f t="shared" si="151"/>
        <v>0</v>
      </c>
      <c r="K1090" s="40">
        <f t="shared" si="152"/>
        <v>0</v>
      </c>
      <c r="L1090" s="40">
        <f t="shared" si="153"/>
        <v>0</v>
      </c>
      <c r="M1090" s="40">
        <v>1</v>
      </c>
      <c r="N1090" s="40">
        <v>1</v>
      </c>
      <c r="O1090" s="40">
        <v>1</v>
      </c>
      <c r="P1090" s="40">
        <v>1</v>
      </c>
      <c r="Q1090" s="40">
        <v>1</v>
      </c>
      <c r="R1090" s="40">
        <v>0.96551724137931039</v>
      </c>
      <c r="S1090" s="40">
        <v>0.86206896551724133</v>
      </c>
      <c r="T1090" s="40">
        <v>0.75862068965517238</v>
      </c>
      <c r="U1090" s="40">
        <v>29</v>
      </c>
    </row>
    <row r="1091" spans="1:21">
      <c r="A1091" s="40">
        <v>9</v>
      </c>
      <c r="B1091" s="40">
        <v>14</v>
      </c>
      <c r="C1091" s="40">
        <v>8</v>
      </c>
      <c r="D1091" s="40">
        <f t="shared" ref="D1091:D1154" si="154">IF(AND($A1091=$X$2,$B1091=$X$33,$C1091=$X$18),M1091,0)</f>
        <v>0</v>
      </c>
      <c r="E1091" s="40">
        <f t="shared" ref="E1091:E1154" si="155">IF(AND($A1091=$X$2,$B1091=$X$33,$C1091=$X$18),N1091,0)</f>
        <v>0</v>
      </c>
      <c r="F1091" s="40">
        <f t="shared" ref="F1091:F1154" si="156">IF(AND($A1091=$X$2,$B1091=$X$33,$C1091=$X$18),O1091,0)</f>
        <v>0</v>
      </c>
      <c r="G1091" s="40">
        <f t="shared" ref="G1091:G1154" si="157">IF(AND($A1091=$X$2,$B1091=$X$33,$C1091=$X$18),P1091,0)</f>
        <v>0</v>
      </c>
      <c r="H1091" s="40">
        <f t="shared" ref="H1091:H1154" si="158">IF(AND($A1091=$X$2,$B1091=$X$33,$C1091=$X$18),Q1091,0)</f>
        <v>0</v>
      </c>
      <c r="I1091" s="40">
        <f t="shared" ref="I1091:I1154" si="159">IF(AND($A1091=$X$2,$B1091=$X$33,$C1091=$X$18),R1091,0)</f>
        <v>0</v>
      </c>
      <c r="J1091" s="40">
        <f t="shared" ref="J1091:J1154" si="160">IF(AND($A1091=$X$2,$B1091=$X$33,$C1091=$X$18),S1091,0)</f>
        <v>0</v>
      </c>
      <c r="K1091" s="40">
        <f t="shared" ref="K1091:K1154" si="161">IF(AND($A1091=$X$2,$B1091=$X$33,$C1091=$X$18),T1091,0)</f>
        <v>0</v>
      </c>
      <c r="L1091" s="40">
        <f t="shared" ref="L1091:L1154" si="162">IF(AND($A1091=$X$2,$B1091=$X$33,$C1091=$X$18),U1091,0)</f>
        <v>0</v>
      </c>
      <c r="M1091" s="40">
        <v>1</v>
      </c>
      <c r="N1091" s="40">
        <v>1</v>
      </c>
      <c r="O1091" s="40">
        <v>1</v>
      </c>
      <c r="P1091" s="40">
        <v>0.95833333333333337</v>
      </c>
      <c r="Q1091" s="40">
        <v>0.95833333333333337</v>
      </c>
      <c r="R1091" s="40">
        <v>0.875</v>
      </c>
      <c r="S1091" s="40">
        <v>0.83333333333333337</v>
      </c>
      <c r="T1091" s="40">
        <v>0.79166666666666663</v>
      </c>
      <c r="U1091" s="40">
        <v>24</v>
      </c>
    </row>
    <row r="1092" spans="1:21">
      <c r="A1092" s="40">
        <v>9</v>
      </c>
      <c r="B1092" s="40">
        <v>14</v>
      </c>
      <c r="C1092" s="40">
        <v>9</v>
      </c>
      <c r="D1092" s="40">
        <f t="shared" si="154"/>
        <v>0</v>
      </c>
      <c r="E1092" s="40">
        <f t="shared" si="155"/>
        <v>0</v>
      </c>
      <c r="F1092" s="40">
        <f t="shared" si="156"/>
        <v>0</v>
      </c>
      <c r="G1092" s="40">
        <f t="shared" si="157"/>
        <v>0</v>
      </c>
      <c r="H1092" s="40">
        <f t="shared" si="158"/>
        <v>0</v>
      </c>
      <c r="I1092" s="40">
        <f t="shared" si="159"/>
        <v>0</v>
      </c>
      <c r="J1092" s="40">
        <f t="shared" si="160"/>
        <v>0</v>
      </c>
      <c r="K1092" s="40">
        <f t="shared" si="161"/>
        <v>0</v>
      </c>
      <c r="L1092" s="40">
        <f t="shared" si="162"/>
        <v>0</v>
      </c>
      <c r="M1092" s="40">
        <v>1</v>
      </c>
      <c r="N1092" s="40">
        <v>1</v>
      </c>
      <c r="O1092" s="40">
        <v>1</v>
      </c>
      <c r="P1092" s="40">
        <v>1</v>
      </c>
      <c r="Q1092" s="40">
        <v>1</v>
      </c>
      <c r="R1092" s="40">
        <v>0.87878787878787878</v>
      </c>
      <c r="S1092" s="40">
        <v>0.78787878787878785</v>
      </c>
      <c r="T1092" s="40">
        <v>0.72727272727272729</v>
      </c>
      <c r="U1092" s="40">
        <v>33</v>
      </c>
    </row>
    <row r="1093" spans="1:21">
      <c r="A1093" s="40">
        <v>9</v>
      </c>
      <c r="B1093" s="40">
        <v>14</v>
      </c>
      <c r="C1093" s="40">
        <v>10</v>
      </c>
      <c r="D1093" s="40">
        <f t="shared" si="154"/>
        <v>0</v>
      </c>
      <c r="E1093" s="40">
        <f t="shared" si="155"/>
        <v>0</v>
      </c>
      <c r="F1093" s="40">
        <f t="shared" si="156"/>
        <v>0</v>
      </c>
      <c r="G1093" s="40">
        <f t="shared" si="157"/>
        <v>0</v>
      </c>
      <c r="H1093" s="40">
        <f t="shared" si="158"/>
        <v>0</v>
      </c>
      <c r="I1093" s="40">
        <f t="shared" si="159"/>
        <v>0</v>
      </c>
      <c r="J1093" s="40">
        <f t="shared" si="160"/>
        <v>0</v>
      </c>
      <c r="K1093" s="40">
        <f t="shared" si="161"/>
        <v>0</v>
      </c>
      <c r="L1093" s="40">
        <f t="shared" si="162"/>
        <v>0</v>
      </c>
      <c r="M1093" s="40">
        <v>1</v>
      </c>
      <c r="N1093" s="40">
        <v>1</v>
      </c>
      <c r="O1093" s="40">
        <v>1</v>
      </c>
      <c r="P1093" s="40">
        <v>1</v>
      </c>
      <c r="Q1093" s="40">
        <v>1</v>
      </c>
      <c r="R1093" s="40">
        <v>0.9</v>
      </c>
      <c r="S1093" s="40">
        <v>0.85</v>
      </c>
      <c r="T1093" s="40">
        <v>0.85</v>
      </c>
      <c r="U1093" s="40">
        <v>20</v>
      </c>
    </row>
    <row r="1094" spans="1:21">
      <c r="A1094" s="40">
        <v>9</v>
      </c>
      <c r="B1094" s="40">
        <v>14</v>
      </c>
      <c r="C1094" s="40">
        <v>11</v>
      </c>
      <c r="D1094" s="40">
        <f t="shared" si="154"/>
        <v>0</v>
      </c>
      <c r="E1094" s="40">
        <f t="shared" si="155"/>
        <v>0</v>
      </c>
      <c r="F1094" s="40">
        <f t="shared" si="156"/>
        <v>0</v>
      </c>
      <c r="G1094" s="40">
        <f t="shared" si="157"/>
        <v>0</v>
      </c>
      <c r="H1094" s="40">
        <f t="shared" si="158"/>
        <v>0</v>
      </c>
      <c r="I1094" s="40">
        <f t="shared" si="159"/>
        <v>0</v>
      </c>
      <c r="J1094" s="40">
        <f t="shared" si="160"/>
        <v>0</v>
      </c>
      <c r="K1094" s="40">
        <f t="shared" si="161"/>
        <v>0</v>
      </c>
      <c r="L1094" s="40">
        <f t="shared" si="162"/>
        <v>0</v>
      </c>
      <c r="M1094" s="40">
        <v>1</v>
      </c>
      <c r="N1094" s="40">
        <v>1</v>
      </c>
      <c r="O1094" s="40">
        <v>1</v>
      </c>
      <c r="P1094" s="40">
        <v>1</v>
      </c>
      <c r="Q1094" s="40">
        <v>0.92307692307692313</v>
      </c>
      <c r="R1094" s="40">
        <v>0.92307692307692313</v>
      </c>
      <c r="S1094" s="40">
        <v>0.92307692307692313</v>
      </c>
      <c r="T1094" s="40">
        <v>0.84615384615384615</v>
      </c>
      <c r="U1094" s="40">
        <v>13</v>
      </c>
    </row>
    <row r="1095" spans="1:21">
      <c r="A1095" s="40">
        <v>9</v>
      </c>
      <c r="B1095" s="40">
        <v>14</v>
      </c>
      <c r="C1095" s="40">
        <v>12</v>
      </c>
      <c r="D1095" s="40">
        <f t="shared" si="154"/>
        <v>0</v>
      </c>
      <c r="E1095" s="40">
        <f t="shared" si="155"/>
        <v>0</v>
      </c>
      <c r="F1095" s="40">
        <f t="shared" si="156"/>
        <v>0</v>
      </c>
      <c r="G1095" s="40">
        <f t="shared" si="157"/>
        <v>0</v>
      </c>
      <c r="H1095" s="40">
        <f t="shared" si="158"/>
        <v>0</v>
      </c>
      <c r="I1095" s="40">
        <f t="shared" si="159"/>
        <v>0</v>
      </c>
      <c r="J1095" s="40">
        <f t="shared" si="160"/>
        <v>0</v>
      </c>
      <c r="K1095" s="40">
        <f t="shared" si="161"/>
        <v>0</v>
      </c>
      <c r="L1095" s="40">
        <f t="shared" si="162"/>
        <v>0</v>
      </c>
      <c r="M1095" s="40">
        <v>1</v>
      </c>
      <c r="N1095" s="40">
        <v>1</v>
      </c>
      <c r="O1095" s="40">
        <v>1</v>
      </c>
      <c r="P1095" s="40">
        <v>1</v>
      </c>
      <c r="Q1095" s="40">
        <v>1</v>
      </c>
      <c r="R1095" s="40">
        <v>1</v>
      </c>
      <c r="S1095" s="40">
        <v>0.967741935483871</v>
      </c>
      <c r="T1095" s="40">
        <v>0.83870967741935487</v>
      </c>
      <c r="U1095" s="40">
        <v>31</v>
      </c>
    </row>
    <row r="1096" spans="1:21">
      <c r="A1096" s="40">
        <v>10</v>
      </c>
      <c r="B1096" s="40">
        <v>1</v>
      </c>
      <c r="C1096" s="40">
        <v>1</v>
      </c>
      <c r="D1096" s="40">
        <f t="shared" si="154"/>
        <v>0</v>
      </c>
      <c r="E1096" s="40">
        <f t="shared" si="155"/>
        <v>0</v>
      </c>
      <c r="F1096" s="40">
        <f t="shared" si="156"/>
        <v>0</v>
      </c>
      <c r="G1096" s="40">
        <f t="shared" si="157"/>
        <v>0</v>
      </c>
      <c r="H1096" s="40">
        <f t="shared" si="158"/>
        <v>0</v>
      </c>
      <c r="I1096" s="40">
        <f t="shared" si="159"/>
        <v>0</v>
      </c>
      <c r="J1096" s="40">
        <f t="shared" si="160"/>
        <v>0</v>
      </c>
      <c r="K1096" s="40">
        <f t="shared" si="161"/>
        <v>0</v>
      </c>
      <c r="L1096" s="40">
        <f t="shared" si="162"/>
        <v>0</v>
      </c>
      <c r="M1096" s="40">
        <v>0.5</v>
      </c>
      <c r="N1096" s="40">
        <v>0</v>
      </c>
      <c r="O1096" s="40">
        <v>0</v>
      </c>
      <c r="P1096" s="40">
        <v>0</v>
      </c>
      <c r="Q1096" s="40">
        <v>0</v>
      </c>
      <c r="R1096" s="40">
        <v>0</v>
      </c>
      <c r="S1096" s="40">
        <v>0</v>
      </c>
      <c r="T1096" s="40">
        <v>0</v>
      </c>
      <c r="U1096" s="40">
        <v>12</v>
      </c>
    </row>
    <row r="1097" spans="1:21">
      <c r="A1097" s="40">
        <v>10</v>
      </c>
      <c r="B1097" s="40">
        <v>1</v>
      </c>
      <c r="C1097" s="40">
        <v>2</v>
      </c>
      <c r="D1097" s="40">
        <f t="shared" si="154"/>
        <v>0</v>
      </c>
      <c r="E1097" s="40">
        <f t="shared" si="155"/>
        <v>0</v>
      </c>
      <c r="F1097" s="40">
        <f t="shared" si="156"/>
        <v>0</v>
      </c>
      <c r="G1097" s="40">
        <f t="shared" si="157"/>
        <v>0</v>
      </c>
      <c r="H1097" s="40">
        <f t="shared" si="158"/>
        <v>0</v>
      </c>
      <c r="I1097" s="40">
        <f t="shared" si="159"/>
        <v>0</v>
      </c>
      <c r="J1097" s="40">
        <f t="shared" si="160"/>
        <v>0</v>
      </c>
      <c r="K1097" s="40">
        <f t="shared" si="161"/>
        <v>0</v>
      </c>
      <c r="L1097" s="40">
        <f t="shared" si="162"/>
        <v>0</v>
      </c>
      <c r="M1097" s="40">
        <v>0.83606557377049184</v>
      </c>
      <c r="N1097" s="40">
        <v>0.13114754098360656</v>
      </c>
      <c r="O1097" s="40">
        <v>6.5573770491803282E-2</v>
      </c>
      <c r="P1097" s="40">
        <v>4.9180327868852458E-2</v>
      </c>
      <c r="Q1097" s="40">
        <v>4.9180327868852458E-2</v>
      </c>
      <c r="R1097" s="40">
        <v>0</v>
      </c>
      <c r="S1097" s="40">
        <v>0</v>
      </c>
      <c r="T1097" s="40">
        <v>0</v>
      </c>
      <c r="U1097" s="40">
        <v>61</v>
      </c>
    </row>
    <row r="1098" spans="1:21">
      <c r="A1098" s="40">
        <v>10</v>
      </c>
      <c r="B1098" s="40">
        <v>1</v>
      </c>
      <c r="C1098" s="40">
        <v>3</v>
      </c>
      <c r="D1098" s="40">
        <f t="shared" si="154"/>
        <v>0</v>
      </c>
      <c r="E1098" s="40">
        <f t="shared" si="155"/>
        <v>0</v>
      </c>
      <c r="F1098" s="40">
        <f t="shared" si="156"/>
        <v>0</v>
      </c>
      <c r="G1098" s="40">
        <f t="shared" si="157"/>
        <v>0</v>
      </c>
      <c r="H1098" s="40">
        <f t="shared" si="158"/>
        <v>0</v>
      </c>
      <c r="I1098" s="40">
        <f t="shared" si="159"/>
        <v>0</v>
      </c>
      <c r="J1098" s="40">
        <f t="shared" si="160"/>
        <v>0</v>
      </c>
      <c r="K1098" s="40">
        <f t="shared" si="161"/>
        <v>0</v>
      </c>
      <c r="L1098" s="40">
        <f t="shared" si="162"/>
        <v>0</v>
      </c>
      <c r="M1098" s="40">
        <v>0.90909090909090906</v>
      </c>
      <c r="N1098" s="40">
        <v>0.13636363636363635</v>
      </c>
      <c r="O1098" s="40">
        <v>0</v>
      </c>
      <c r="P1098" s="40">
        <v>0</v>
      </c>
      <c r="Q1098" s="40">
        <v>0</v>
      </c>
      <c r="R1098" s="40">
        <v>0</v>
      </c>
      <c r="S1098" s="40">
        <v>0</v>
      </c>
      <c r="T1098" s="40">
        <v>0</v>
      </c>
      <c r="U1098" s="40">
        <v>22</v>
      </c>
    </row>
    <row r="1099" spans="1:21">
      <c r="A1099" s="40">
        <v>10</v>
      </c>
      <c r="B1099" s="40">
        <v>1</v>
      </c>
      <c r="C1099" s="40">
        <v>4</v>
      </c>
      <c r="D1099" s="40">
        <f t="shared" si="154"/>
        <v>0</v>
      </c>
      <c r="E1099" s="40">
        <f t="shared" si="155"/>
        <v>0</v>
      </c>
      <c r="F1099" s="40">
        <f t="shared" si="156"/>
        <v>0</v>
      </c>
      <c r="G1099" s="40">
        <f t="shared" si="157"/>
        <v>0</v>
      </c>
      <c r="H1099" s="40">
        <f t="shared" si="158"/>
        <v>0</v>
      </c>
      <c r="I1099" s="40">
        <f t="shared" si="159"/>
        <v>0</v>
      </c>
      <c r="J1099" s="40">
        <f t="shared" si="160"/>
        <v>0</v>
      </c>
      <c r="K1099" s="40">
        <f t="shared" si="161"/>
        <v>0</v>
      </c>
      <c r="L1099" s="40">
        <f t="shared" si="162"/>
        <v>0</v>
      </c>
      <c r="M1099" s="40">
        <v>1</v>
      </c>
      <c r="N1099" s="40">
        <v>0</v>
      </c>
      <c r="O1099" s="40">
        <v>0</v>
      </c>
      <c r="P1099" s="40">
        <v>0</v>
      </c>
      <c r="Q1099" s="40">
        <v>0</v>
      </c>
      <c r="R1099" s="40">
        <v>0</v>
      </c>
      <c r="S1099" s="40">
        <v>0</v>
      </c>
      <c r="T1099" s="40">
        <v>0</v>
      </c>
      <c r="U1099" s="40">
        <v>9</v>
      </c>
    </row>
    <row r="1100" spans="1:21">
      <c r="A1100" s="40">
        <v>10</v>
      </c>
      <c r="B1100" s="40">
        <v>1</v>
      </c>
      <c r="C1100" s="40">
        <v>5</v>
      </c>
      <c r="D1100" s="40">
        <f t="shared" si="154"/>
        <v>0</v>
      </c>
      <c r="E1100" s="40">
        <f t="shared" si="155"/>
        <v>0</v>
      </c>
      <c r="F1100" s="40">
        <f t="shared" si="156"/>
        <v>0</v>
      </c>
      <c r="G1100" s="40">
        <f t="shared" si="157"/>
        <v>0</v>
      </c>
      <c r="H1100" s="40">
        <f t="shared" si="158"/>
        <v>0</v>
      </c>
      <c r="I1100" s="40">
        <f t="shared" si="159"/>
        <v>0</v>
      </c>
      <c r="J1100" s="40">
        <f t="shared" si="160"/>
        <v>0</v>
      </c>
      <c r="K1100" s="40">
        <f t="shared" si="161"/>
        <v>0</v>
      </c>
      <c r="L1100" s="40">
        <f t="shared" si="162"/>
        <v>0</v>
      </c>
      <c r="M1100" s="40">
        <v>1</v>
      </c>
      <c r="N1100" s="40">
        <v>0</v>
      </c>
      <c r="O1100" s="40">
        <v>0</v>
      </c>
      <c r="P1100" s="40">
        <v>0</v>
      </c>
      <c r="Q1100" s="40">
        <v>0</v>
      </c>
      <c r="R1100" s="40">
        <v>0</v>
      </c>
      <c r="S1100" s="40">
        <v>0</v>
      </c>
      <c r="T1100" s="40">
        <v>0</v>
      </c>
      <c r="U1100" s="40">
        <v>1</v>
      </c>
    </row>
    <row r="1101" spans="1:21">
      <c r="A1101" s="40">
        <v>10</v>
      </c>
      <c r="B1101" s="40">
        <v>2</v>
      </c>
      <c r="C1101" s="40">
        <v>1</v>
      </c>
      <c r="D1101" s="40">
        <f t="shared" si="154"/>
        <v>0</v>
      </c>
      <c r="E1101" s="40">
        <f t="shared" si="155"/>
        <v>0</v>
      </c>
      <c r="F1101" s="40">
        <f t="shared" si="156"/>
        <v>0</v>
      </c>
      <c r="G1101" s="40">
        <f t="shared" si="157"/>
        <v>0</v>
      </c>
      <c r="H1101" s="40">
        <f t="shared" si="158"/>
        <v>0</v>
      </c>
      <c r="I1101" s="40">
        <f t="shared" si="159"/>
        <v>0</v>
      </c>
      <c r="J1101" s="40">
        <f t="shared" si="160"/>
        <v>0</v>
      </c>
      <c r="K1101" s="40">
        <f t="shared" si="161"/>
        <v>0</v>
      </c>
      <c r="L1101" s="40">
        <f t="shared" si="162"/>
        <v>0</v>
      </c>
      <c r="M1101" s="40">
        <v>1</v>
      </c>
      <c r="N1101" s="40">
        <v>1</v>
      </c>
      <c r="O1101" s="40">
        <v>0.5</v>
      </c>
      <c r="P1101" s="40">
        <v>0.5</v>
      </c>
      <c r="Q1101" s="40">
        <v>0</v>
      </c>
      <c r="R1101" s="40">
        <v>0</v>
      </c>
      <c r="S1101" s="40">
        <v>0</v>
      </c>
      <c r="T1101" s="40">
        <v>0</v>
      </c>
      <c r="U1101" s="40">
        <v>2</v>
      </c>
    </row>
    <row r="1102" spans="1:21">
      <c r="A1102" s="40">
        <v>10</v>
      </c>
      <c r="B1102" s="40">
        <v>2</v>
      </c>
      <c r="C1102" s="40">
        <v>2</v>
      </c>
      <c r="D1102" s="40">
        <f t="shared" si="154"/>
        <v>0</v>
      </c>
      <c r="E1102" s="40">
        <f t="shared" si="155"/>
        <v>0</v>
      </c>
      <c r="F1102" s="40">
        <f t="shared" si="156"/>
        <v>0</v>
      </c>
      <c r="G1102" s="40">
        <f t="shared" si="157"/>
        <v>0</v>
      </c>
      <c r="H1102" s="40">
        <f t="shared" si="158"/>
        <v>0</v>
      </c>
      <c r="I1102" s="40">
        <f t="shared" si="159"/>
        <v>0</v>
      </c>
      <c r="J1102" s="40">
        <f t="shared" si="160"/>
        <v>0</v>
      </c>
      <c r="K1102" s="40">
        <f t="shared" si="161"/>
        <v>0</v>
      </c>
      <c r="L1102" s="40">
        <f t="shared" si="162"/>
        <v>0</v>
      </c>
      <c r="M1102" s="40">
        <v>1</v>
      </c>
      <c r="N1102" s="40">
        <v>0.40404040404040403</v>
      </c>
      <c r="O1102" s="40">
        <v>0.1111111111111111</v>
      </c>
      <c r="P1102" s="40">
        <v>5.0505050505050504E-2</v>
      </c>
      <c r="Q1102" s="40">
        <v>1.0101010101010102E-2</v>
      </c>
      <c r="R1102" s="40">
        <v>1.0101010101010102E-2</v>
      </c>
      <c r="S1102" s="40">
        <v>1.0101010101010102E-2</v>
      </c>
      <c r="T1102" s="40">
        <v>1.0101010101010102E-2</v>
      </c>
      <c r="U1102" s="40">
        <v>99</v>
      </c>
    </row>
    <row r="1103" spans="1:21">
      <c r="A1103" s="40">
        <v>10</v>
      </c>
      <c r="B1103" s="40">
        <v>2</v>
      </c>
      <c r="C1103" s="40">
        <v>3</v>
      </c>
      <c r="D1103" s="40">
        <f t="shared" si="154"/>
        <v>0</v>
      </c>
      <c r="E1103" s="40">
        <f t="shared" si="155"/>
        <v>0</v>
      </c>
      <c r="F1103" s="40">
        <f t="shared" si="156"/>
        <v>0</v>
      </c>
      <c r="G1103" s="40">
        <f t="shared" si="157"/>
        <v>0</v>
      </c>
      <c r="H1103" s="40">
        <f t="shared" si="158"/>
        <v>0</v>
      </c>
      <c r="I1103" s="40">
        <f t="shared" si="159"/>
        <v>0</v>
      </c>
      <c r="J1103" s="40">
        <f t="shared" si="160"/>
        <v>0</v>
      </c>
      <c r="K1103" s="40">
        <f t="shared" si="161"/>
        <v>0</v>
      </c>
      <c r="L1103" s="40">
        <f t="shared" si="162"/>
        <v>0</v>
      </c>
      <c r="M1103" s="40">
        <v>0.99275362318840576</v>
      </c>
      <c r="N1103" s="40">
        <v>0.51449275362318836</v>
      </c>
      <c r="O1103" s="40">
        <v>0.15217391304347827</v>
      </c>
      <c r="P1103" s="40">
        <v>2.8985507246376812E-2</v>
      </c>
      <c r="Q1103" s="40">
        <v>1.4492753623188406E-2</v>
      </c>
      <c r="R1103" s="40">
        <v>0</v>
      </c>
      <c r="S1103" s="40">
        <v>0</v>
      </c>
      <c r="T1103" s="40">
        <v>0</v>
      </c>
      <c r="U1103" s="40">
        <v>138</v>
      </c>
    </row>
    <row r="1104" spans="1:21">
      <c r="A1104" s="40">
        <v>10</v>
      </c>
      <c r="B1104" s="40">
        <v>2</v>
      </c>
      <c r="C1104" s="40">
        <v>4</v>
      </c>
      <c r="D1104" s="40">
        <f t="shared" si="154"/>
        <v>0</v>
      </c>
      <c r="E1104" s="40">
        <f t="shared" si="155"/>
        <v>0</v>
      </c>
      <c r="F1104" s="40">
        <f t="shared" si="156"/>
        <v>0</v>
      </c>
      <c r="G1104" s="40">
        <f t="shared" si="157"/>
        <v>0</v>
      </c>
      <c r="H1104" s="40">
        <f t="shared" si="158"/>
        <v>0</v>
      </c>
      <c r="I1104" s="40">
        <f t="shared" si="159"/>
        <v>0</v>
      </c>
      <c r="J1104" s="40">
        <f t="shared" si="160"/>
        <v>0</v>
      </c>
      <c r="K1104" s="40">
        <f t="shared" si="161"/>
        <v>0</v>
      </c>
      <c r="L1104" s="40">
        <f t="shared" si="162"/>
        <v>0</v>
      </c>
      <c r="M1104" s="40">
        <v>0.989247311827957</v>
      </c>
      <c r="N1104" s="40">
        <v>0.58064516129032262</v>
      </c>
      <c r="O1104" s="40">
        <v>0.16129032258064516</v>
      </c>
      <c r="P1104" s="40">
        <v>4.3010752688172046E-2</v>
      </c>
      <c r="Q1104" s="40">
        <v>3.2258064516129031E-2</v>
      </c>
      <c r="R1104" s="40">
        <v>1.0752688172043012E-2</v>
      </c>
      <c r="S1104" s="40">
        <v>1.0752688172043012E-2</v>
      </c>
      <c r="T1104" s="40">
        <v>1.0752688172043012E-2</v>
      </c>
      <c r="U1104" s="40">
        <v>93</v>
      </c>
    </row>
    <row r="1105" spans="1:21">
      <c r="A1105" s="40">
        <v>10</v>
      </c>
      <c r="B1105" s="40">
        <v>2</v>
      </c>
      <c r="C1105" s="40">
        <v>5</v>
      </c>
      <c r="D1105" s="40">
        <f t="shared" si="154"/>
        <v>0</v>
      </c>
      <c r="E1105" s="40">
        <f t="shared" si="155"/>
        <v>0</v>
      </c>
      <c r="F1105" s="40">
        <f t="shared" si="156"/>
        <v>0</v>
      </c>
      <c r="G1105" s="40">
        <f t="shared" si="157"/>
        <v>0</v>
      </c>
      <c r="H1105" s="40">
        <f t="shared" si="158"/>
        <v>0</v>
      </c>
      <c r="I1105" s="40">
        <f t="shared" si="159"/>
        <v>0</v>
      </c>
      <c r="J1105" s="40">
        <f t="shared" si="160"/>
        <v>0</v>
      </c>
      <c r="K1105" s="40">
        <f t="shared" si="161"/>
        <v>0</v>
      </c>
      <c r="L1105" s="40">
        <f t="shared" si="162"/>
        <v>0</v>
      </c>
      <c r="M1105" s="40">
        <v>1</v>
      </c>
      <c r="N1105" s="40">
        <v>0.55000000000000004</v>
      </c>
      <c r="O1105" s="40">
        <v>0.1</v>
      </c>
      <c r="P1105" s="40">
        <v>0.05</v>
      </c>
      <c r="Q1105" s="40">
        <v>0</v>
      </c>
      <c r="R1105" s="40">
        <v>0</v>
      </c>
      <c r="S1105" s="40">
        <v>0</v>
      </c>
      <c r="T1105" s="40">
        <v>0</v>
      </c>
      <c r="U1105" s="40">
        <v>20</v>
      </c>
    </row>
    <row r="1106" spans="1:21">
      <c r="A1106" s="40">
        <v>10</v>
      </c>
      <c r="B1106" s="40">
        <v>2</v>
      </c>
      <c r="C1106" s="40">
        <v>6</v>
      </c>
      <c r="D1106" s="40">
        <f t="shared" si="154"/>
        <v>0</v>
      </c>
      <c r="E1106" s="40">
        <f t="shared" si="155"/>
        <v>0</v>
      </c>
      <c r="F1106" s="40">
        <f t="shared" si="156"/>
        <v>0</v>
      </c>
      <c r="G1106" s="40">
        <f t="shared" si="157"/>
        <v>0</v>
      </c>
      <c r="H1106" s="40">
        <f t="shared" si="158"/>
        <v>0</v>
      </c>
      <c r="I1106" s="40">
        <f t="shared" si="159"/>
        <v>0</v>
      </c>
      <c r="J1106" s="40">
        <f t="shared" si="160"/>
        <v>0</v>
      </c>
      <c r="K1106" s="40">
        <f t="shared" si="161"/>
        <v>0</v>
      </c>
      <c r="L1106" s="40">
        <f t="shared" si="162"/>
        <v>0</v>
      </c>
      <c r="M1106" s="40">
        <v>1</v>
      </c>
      <c r="N1106" s="40">
        <v>0.8</v>
      </c>
      <c r="O1106" s="40">
        <v>0.5</v>
      </c>
      <c r="P1106" s="40">
        <v>0.2</v>
      </c>
      <c r="Q1106" s="40">
        <v>0.1</v>
      </c>
      <c r="R1106" s="40">
        <v>0.1</v>
      </c>
      <c r="S1106" s="40">
        <v>0.1</v>
      </c>
      <c r="T1106" s="40">
        <v>0</v>
      </c>
      <c r="U1106" s="40">
        <v>10</v>
      </c>
    </row>
    <row r="1107" spans="1:21">
      <c r="A1107" s="40">
        <v>10</v>
      </c>
      <c r="B1107" s="40">
        <v>2</v>
      </c>
      <c r="C1107" s="40">
        <v>7</v>
      </c>
      <c r="D1107" s="40">
        <f t="shared" si="154"/>
        <v>0</v>
      </c>
      <c r="E1107" s="40">
        <f t="shared" si="155"/>
        <v>0</v>
      </c>
      <c r="F1107" s="40">
        <f t="shared" si="156"/>
        <v>0</v>
      </c>
      <c r="G1107" s="40">
        <f t="shared" si="157"/>
        <v>0</v>
      </c>
      <c r="H1107" s="40">
        <f t="shared" si="158"/>
        <v>0</v>
      </c>
      <c r="I1107" s="40">
        <f t="shared" si="159"/>
        <v>0</v>
      </c>
      <c r="J1107" s="40">
        <f t="shared" si="160"/>
        <v>0</v>
      </c>
      <c r="K1107" s="40">
        <f t="shared" si="161"/>
        <v>0</v>
      </c>
      <c r="L1107" s="40">
        <f t="shared" si="162"/>
        <v>0</v>
      </c>
      <c r="M1107" s="40">
        <v>1</v>
      </c>
      <c r="N1107" s="40">
        <v>0.5</v>
      </c>
      <c r="O1107" s="40">
        <v>0.5</v>
      </c>
      <c r="P1107" s="40">
        <v>0.5</v>
      </c>
      <c r="Q1107" s="40">
        <v>0.25</v>
      </c>
      <c r="R1107" s="40">
        <v>0.25</v>
      </c>
      <c r="S1107" s="40">
        <v>0.25</v>
      </c>
      <c r="T1107" s="40">
        <v>0.25</v>
      </c>
      <c r="U1107" s="40">
        <v>4</v>
      </c>
    </row>
    <row r="1108" spans="1:21">
      <c r="A1108" s="40">
        <v>10</v>
      </c>
      <c r="B1108" s="40">
        <v>3</v>
      </c>
      <c r="C1108" s="40">
        <v>2</v>
      </c>
      <c r="D1108" s="40">
        <f t="shared" si="154"/>
        <v>0</v>
      </c>
      <c r="E1108" s="40">
        <f t="shared" si="155"/>
        <v>0</v>
      </c>
      <c r="F1108" s="40">
        <f t="shared" si="156"/>
        <v>0</v>
      </c>
      <c r="G1108" s="40">
        <f t="shared" si="157"/>
        <v>0</v>
      </c>
      <c r="H1108" s="40">
        <f t="shared" si="158"/>
        <v>0</v>
      </c>
      <c r="I1108" s="40">
        <f t="shared" si="159"/>
        <v>0</v>
      </c>
      <c r="J1108" s="40">
        <f t="shared" si="160"/>
        <v>0</v>
      </c>
      <c r="K1108" s="40">
        <f t="shared" si="161"/>
        <v>0</v>
      </c>
      <c r="L1108" s="40">
        <f t="shared" si="162"/>
        <v>0</v>
      </c>
      <c r="M1108" s="40">
        <v>1</v>
      </c>
      <c r="N1108" s="40">
        <v>0.80882352941176472</v>
      </c>
      <c r="O1108" s="40">
        <v>0.14705882352941177</v>
      </c>
      <c r="P1108" s="40">
        <v>5.8823529411764705E-2</v>
      </c>
      <c r="Q1108" s="40">
        <v>2.9411764705882353E-2</v>
      </c>
      <c r="R1108" s="40">
        <v>2.9411764705882353E-2</v>
      </c>
      <c r="S1108" s="40">
        <v>2.9411764705882353E-2</v>
      </c>
      <c r="T1108" s="40">
        <v>2.9411764705882353E-2</v>
      </c>
      <c r="U1108" s="40">
        <v>68</v>
      </c>
    </row>
    <row r="1109" spans="1:21">
      <c r="A1109" s="40">
        <v>10</v>
      </c>
      <c r="B1109" s="40">
        <v>3</v>
      </c>
      <c r="C1109" s="40">
        <v>3</v>
      </c>
      <c r="D1109" s="40">
        <f t="shared" si="154"/>
        <v>0</v>
      </c>
      <c r="E1109" s="40">
        <f t="shared" si="155"/>
        <v>0</v>
      </c>
      <c r="F1109" s="40">
        <f t="shared" si="156"/>
        <v>0</v>
      </c>
      <c r="G1109" s="40">
        <f t="shared" si="157"/>
        <v>0</v>
      </c>
      <c r="H1109" s="40">
        <f t="shared" si="158"/>
        <v>0</v>
      </c>
      <c r="I1109" s="40">
        <f t="shared" si="159"/>
        <v>0</v>
      </c>
      <c r="J1109" s="40">
        <f t="shared" si="160"/>
        <v>0</v>
      </c>
      <c r="K1109" s="40">
        <f t="shared" si="161"/>
        <v>0</v>
      </c>
      <c r="L1109" s="40">
        <f t="shared" si="162"/>
        <v>0</v>
      </c>
      <c r="M1109" s="40">
        <v>1</v>
      </c>
      <c r="N1109" s="40">
        <v>0.83574879227053145</v>
      </c>
      <c r="O1109" s="40">
        <v>0.18840579710144928</v>
      </c>
      <c r="P1109" s="40">
        <v>5.3140096618357488E-2</v>
      </c>
      <c r="Q1109" s="40">
        <v>9.6618357487922701E-3</v>
      </c>
      <c r="R1109" s="40">
        <v>4.830917874396135E-3</v>
      </c>
      <c r="S1109" s="40">
        <v>4.830917874396135E-3</v>
      </c>
      <c r="T1109" s="40">
        <v>4.830917874396135E-3</v>
      </c>
      <c r="U1109" s="40">
        <v>207</v>
      </c>
    </row>
    <row r="1110" spans="1:21">
      <c r="A1110" s="40">
        <v>10</v>
      </c>
      <c r="B1110" s="40">
        <v>3</v>
      </c>
      <c r="C1110" s="40">
        <v>4</v>
      </c>
      <c r="D1110" s="40">
        <f t="shared" si="154"/>
        <v>0</v>
      </c>
      <c r="E1110" s="40">
        <f t="shared" si="155"/>
        <v>0</v>
      </c>
      <c r="F1110" s="40">
        <f t="shared" si="156"/>
        <v>0</v>
      </c>
      <c r="G1110" s="40">
        <f t="shared" si="157"/>
        <v>0</v>
      </c>
      <c r="H1110" s="40">
        <f t="shared" si="158"/>
        <v>0</v>
      </c>
      <c r="I1110" s="40">
        <f t="shared" si="159"/>
        <v>0</v>
      </c>
      <c r="J1110" s="40">
        <f t="shared" si="160"/>
        <v>0</v>
      </c>
      <c r="K1110" s="40">
        <f t="shared" si="161"/>
        <v>0</v>
      </c>
      <c r="L1110" s="40">
        <f t="shared" si="162"/>
        <v>0</v>
      </c>
      <c r="M1110" s="40">
        <v>1</v>
      </c>
      <c r="N1110" s="40">
        <v>0.84978540772532185</v>
      </c>
      <c r="O1110" s="40">
        <v>0.35622317596566522</v>
      </c>
      <c r="P1110" s="40">
        <v>7.2961373390557943E-2</v>
      </c>
      <c r="Q1110" s="40">
        <v>1.7167381974248927E-2</v>
      </c>
      <c r="R1110" s="40">
        <v>4.2918454935622317E-3</v>
      </c>
      <c r="S1110" s="40">
        <v>0</v>
      </c>
      <c r="T1110" s="40">
        <v>0</v>
      </c>
      <c r="U1110" s="40">
        <v>233</v>
      </c>
    </row>
    <row r="1111" spans="1:21">
      <c r="A1111" s="40">
        <v>10</v>
      </c>
      <c r="B1111" s="40">
        <v>3</v>
      </c>
      <c r="C1111" s="40">
        <v>5</v>
      </c>
      <c r="D1111" s="40">
        <f t="shared" si="154"/>
        <v>0</v>
      </c>
      <c r="E1111" s="40">
        <f t="shared" si="155"/>
        <v>0</v>
      </c>
      <c r="F1111" s="40">
        <f t="shared" si="156"/>
        <v>0</v>
      </c>
      <c r="G1111" s="40">
        <f t="shared" si="157"/>
        <v>0</v>
      </c>
      <c r="H1111" s="40">
        <f t="shared" si="158"/>
        <v>0</v>
      </c>
      <c r="I1111" s="40">
        <f t="shared" si="159"/>
        <v>0</v>
      </c>
      <c r="J1111" s="40">
        <f t="shared" si="160"/>
        <v>0</v>
      </c>
      <c r="K1111" s="40">
        <f t="shared" si="161"/>
        <v>0</v>
      </c>
      <c r="L1111" s="40">
        <f t="shared" si="162"/>
        <v>0</v>
      </c>
      <c r="M1111" s="40">
        <v>1</v>
      </c>
      <c r="N1111" s="40">
        <v>0.91919191919191923</v>
      </c>
      <c r="O1111" s="40">
        <v>0.46464646464646464</v>
      </c>
      <c r="P1111" s="40">
        <v>0.10101010101010101</v>
      </c>
      <c r="Q1111" s="40">
        <v>3.0303030303030304E-2</v>
      </c>
      <c r="R1111" s="40">
        <v>1.0101010101010102E-2</v>
      </c>
      <c r="S1111" s="40">
        <v>0</v>
      </c>
      <c r="T1111" s="40">
        <v>0</v>
      </c>
      <c r="U1111" s="40">
        <v>99</v>
      </c>
    </row>
    <row r="1112" spans="1:21">
      <c r="A1112" s="40">
        <v>10</v>
      </c>
      <c r="B1112" s="40">
        <v>3</v>
      </c>
      <c r="C1112" s="40">
        <v>6</v>
      </c>
      <c r="D1112" s="40">
        <f t="shared" si="154"/>
        <v>0</v>
      </c>
      <c r="E1112" s="40">
        <f t="shared" si="155"/>
        <v>0</v>
      </c>
      <c r="F1112" s="40">
        <f t="shared" si="156"/>
        <v>0</v>
      </c>
      <c r="G1112" s="40">
        <f t="shared" si="157"/>
        <v>0</v>
      </c>
      <c r="H1112" s="40">
        <f t="shared" si="158"/>
        <v>0</v>
      </c>
      <c r="I1112" s="40">
        <f t="shared" si="159"/>
        <v>0</v>
      </c>
      <c r="J1112" s="40">
        <f t="shared" si="160"/>
        <v>0</v>
      </c>
      <c r="K1112" s="40">
        <f t="shared" si="161"/>
        <v>0</v>
      </c>
      <c r="L1112" s="40">
        <f t="shared" si="162"/>
        <v>0</v>
      </c>
      <c r="M1112" s="40">
        <v>1</v>
      </c>
      <c r="N1112" s="40">
        <v>0.84615384615384615</v>
      </c>
      <c r="O1112" s="40">
        <v>0.4358974358974359</v>
      </c>
      <c r="P1112" s="40">
        <v>0.20512820512820512</v>
      </c>
      <c r="Q1112" s="40">
        <v>7.6923076923076927E-2</v>
      </c>
      <c r="R1112" s="40">
        <v>5.128205128205128E-2</v>
      </c>
      <c r="S1112" s="40">
        <v>2.564102564102564E-2</v>
      </c>
      <c r="T1112" s="40">
        <v>2.564102564102564E-2</v>
      </c>
      <c r="U1112" s="40">
        <v>39</v>
      </c>
    </row>
    <row r="1113" spans="1:21">
      <c r="A1113" s="40">
        <v>10</v>
      </c>
      <c r="B1113" s="40">
        <v>3</v>
      </c>
      <c r="C1113" s="40">
        <v>7</v>
      </c>
      <c r="D1113" s="40">
        <f t="shared" si="154"/>
        <v>0</v>
      </c>
      <c r="E1113" s="40">
        <f t="shared" si="155"/>
        <v>0</v>
      </c>
      <c r="F1113" s="40">
        <f t="shared" si="156"/>
        <v>0</v>
      </c>
      <c r="G1113" s="40">
        <f t="shared" si="157"/>
        <v>0</v>
      </c>
      <c r="H1113" s="40">
        <f t="shared" si="158"/>
        <v>0</v>
      </c>
      <c r="I1113" s="40">
        <f t="shared" si="159"/>
        <v>0</v>
      </c>
      <c r="J1113" s="40">
        <f t="shared" si="160"/>
        <v>0</v>
      </c>
      <c r="K1113" s="40">
        <f t="shared" si="161"/>
        <v>0</v>
      </c>
      <c r="L1113" s="40">
        <f t="shared" si="162"/>
        <v>0</v>
      </c>
      <c r="M1113" s="40">
        <v>1</v>
      </c>
      <c r="N1113" s="40">
        <v>0.8571428571428571</v>
      </c>
      <c r="O1113" s="40">
        <v>0.2857142857142857</v>
      </c>
      <c r="P1113" s="40">
        <v>0</v>
      </c>
      <c r="Q1113" s="40">
        <v>0</v>
      </c>
      <c r="R1113" s="40">
        <v>0</v>
      </c>
      <c r="S1113" s="40">
        <v>0</v>
      </c>
      <c r="T1113" s="40">
        <v>0</v>
      </c>
      <c r="U1113" s="40">
        <v>7</v>
      </c>
    </row>
    <row r="1114" spans="1:21">
      <c r="A1114" s="40">
        <v>10</v>
      </c>
      <c r="B1114" s="40">
        <v>3</v>
      </c>
      <c r="C1114" s="40">
        <v>8</v>
      </c>
      <c r="D1114" s="40">
        <f t="shared" si="154"/>
        <v>0</v>
      </c>
      <c r="E1114" s="40">
        <f t="shared" si="155"/>
        <v>0</v>
      </c>
      <c r="F1114" s="40">
        <f t="shared" si="156"/>
        <v>0</v>
      </c>
      <c r="G1114" s="40">
        <f t="shared" si="157"/>
        <v>0</v>
      </c>
      <c r="H1114" s="40">
        <f t="shared" si="158"/>
        <v>0</v>
      </c>
      <c r="I1114" s="40">
        <f t="shared" si="159"/>
        <v>0</v>
      </c>
      <c r="J1114" s="40">
        <f t="shared" si="160"/>
        <v>0</v>
      </c>
      <c r="K1114" s="40">
        <f t="shared" si="161"/>
        <v>0</v>
      </c>
      <c r="L1114" s="40">
        <f t="shared" si="162"/>
        <v>0</v>
      </c>
      <c r="M1114" s="40">
        <v>1</v>
      </c>
      <c r="N1114" s="40">
        <v>1</v>
      </c>
      <c r="O1114" s="40">
        <v>1</v>
      </c>
      <c r="P1114" s="40">
        <v>0.5</v>
      </c>
      <c r="Q1114" s="40">
        <v>0</v>
      </c>
      <c r="R1114" s="40">
        <v>0</v>
      </c>
      <c r="S1114" s="40">
        <v>0</v>
      </c>
      <c r="T1114" s="40">
        <v>0</v>
      </c>
      <c r="U1114" s="40">
        <v>2</v>
      </c>
    </row>
    <row r="1115" spans="1:21">
      <c r="A1115" s="40">
        <v>10</v>
      </c>
      <c r="B1115" s="40">
        <v>4</v>
      </c>
      <c r="C1115" s="40">
        <v>1</v>
      </c>
      <c r="D1115" s="40">
        <f t="shared" si="154"/>
        <v>0</v>
      </c>
      <c r="E1115" s="40">
        <f t="shared" si="155"/>
        <v>0</v>
      </c>
      <c r="F1115" s="40">
        <f t="shared" si="156"/>
        <v>0</v>
      </c>
      <c r="G1115" s="40">
        <f t="shared" si="157"/>
        <v>0</v>
      </c>
      <c r="H1115" s="40">
        <f t="shared" si="158"/>
        <v>0</v>
      </c>
      <c r="I1115" s="40">
        <f t="shared" si="159"/>
        <v>0</v>
      </c>
      <c r="J1115" s="40">
        <f t="shared" si="160"/>
        <v>0</v>
      </c>
      <c r="K1115" s="40">
        <f t="shared" si="161"/>
        <v>0</v>
      </c>
      <c r="L1115" s="40">
        <f t="shared" si="162"/>
        <v>0</v>
      </c>
      <c r="M1115" s="40">
        <v>1</v>
      </c>
      <c r="N1115" s="40">
        <v>1</v>
      </c>
      <c r="O1115" s="40">
        <v>0</v>
      </c>
      <c r="P1115" s="40">
        <v>0</v>
      </c>
      <c r="Q1115" s="40">
        <v>0</v>
      </c>
      <c r="R1115" s="40">
        <v>0</v>
      </c>
      <c r="S1115" s="40">
        <v>0</v>
      </c>
      <c r="T1115" s="40">
        <v>0</v>
      </c>
      <c r="U1115" s="40">
        <v>1</v>
      </c>
    </row>
    <row r="1116" spans="1:21">
      <c r="A1116" s="40">
        <v>10</v>
      </c>
      <c r="B1116" s="40">
        <v>4</v>
      </c>
      <c r="C1116" s="40">
        <v>2</v>
      </c>
      <c r="D1116" s="40">
        <f t="shared" si="154"/>
        <v>0</v>
      </c>
      <c r="E1116" s="40">
        <f t="shared" si="155"/>
        <v>0</v>
      </c>
      <c r="F1116" s="40">
        <f t="shared" si="156"/>
        <v>0</v>
      </c>
      <c r="G1116" s="40">
        <f t="shared" si="157"/>
        <v>0</v>
      </c>
      <c r="H1116" s="40">
        <f t="shared" si="158"/>
        <v>0</v>
      </c>
      <c r="I1116" s="40">
        <f t="shared" si="159"/>
        <v>0</v>
      </c>
      <c r="J1116" s="40">
        <f t="shared" si="160"/>
        <v>0</v>
      </c>
      <c r="K1116" s="40">
        <f t="shared" si="161"/>
        <v>0</v>
      </c>
      <c r="L1116" s="40">
        <f t="shared" si="162"/>
        <v>0</v>
      </c>
      <c r="M1116" s="40">
        <v>1</v>
      </c>
      <c r="N1116" s="40">
        <v>1</v>
      </c>
      <c r="O1116" s="40">
        <v>0.37037037037037035</v>
      </c>
      <c r="P1116" s="40">
        <v>3.7037037037037035E-2</v>
      </c>
      <c r="Q1116" s="40">
        <v>3.7037037037037035E-2</v>
      </c>
      <c r="R1116" s="40">
        <v>3.7037037037037035E-2</v>
      </c>
      <c r="S1116" s="40">
        <v>0</v>
      </c>
      <c r="T1116" s="40">
        <v>0</v>
      </c>
      <c r="U1116" s="40">
        <v>27</v>
      </c>
    </row>
    <row r="1117" spans="1:21">
      <c r="A1117" s="40">
        <v>10</v>
      </c>
      <c r="B1117" s="40">
        <v>4</v>
      </c>
      <c r="C1117" s="40">
        <v>3</v>
      </c>
      <c r="D1117" s="40">
        <f t="shared" si="154"/>
        <v>0</v>
      </c>
      <c r="E1117" s="40">
        <f t="shared" si="155"/>
        <v>0</v>
      </c>
      <c r="F1117" s="40">
        <f t="shared" si="156"/>
        <v>0</v>
      </c>
      <c r="G1117" s="40">
        <f t="shared" si="157"/>
        <v>0</v>
      </c>
      <c r="H1117" s="40">
        <f t="shared" si="158"/>
        <v>0</v>
      </c>
      <c r="I1117" s="40">
        <f t="shared" si="159"/>
        <v>0</v>
      </c>
      <c r="J1117" s="40">
        <f t="shared" si="160"/>
        <v>0</v>
      </c>
      <c r="K1117" s="40">
        <f t="shared" si="161"/>
        <v>0</v>
      </c>
      <c r="L1117" s="40">
        <f t="shared" si="162"/>
        <v>0</v>
      </c>
      <c r="M1117" s="40">
        <v>1</v>
      </c>
      <c r="N1117" s="40">
        <v>0.9939393939393939</v>
      </c>
      <c r="O1117" s="40">
        <v>0.39393939393939392</v>
      </c>
      <c r="P1117" s="40">
        <v>0.10303030303030303</v>
      </c>
      <c r="Q1117" s="40">
        <v>1.8181818181818181E-2</v>
      </c>
      <c r="R1117" s="40">
        <v>1.2121212121212121E-2</v>
      </c>
      <c r="S1117" s="40">
        <v>0</v>
      </c>
      <c r="T1117" s="40">
        <v>0</v>
      </c>
      <c r="U1117" s="40">
        <v>165</v>
      </c>
    </row>
    <row r="1118" spans="1:21">
      <c r="A1118" s="40">
        <v>10</v>
      </c>
      <c r="B1118" s="40">
        <v>4</v>
      </c>
      <c r="C1118" s="40">
        <v>4</v>
      </c>
      <c r="D1118" s="40">
        <f t="shared" si="154"/>
        <v>0</v>
      </c>
      <c r="E1118" s="40">
        <f t="shared" si="155"/>
        <v>0</v>
      </c>
      <c r="F1118" s="40">
        <f t="shared" si="156"/>
        <v>0</v>
      </c>
      <c r="G1118" s="40">
        <f t="shared" si="157"/>
        <v>0</v>
      </c>
      <c r="H1118" s="40">
        <f t="shared" si="158"/>
        <v>0</v>
      </c>
      <c r="I1118" s="40">
        <f t="shared" si="159"/>
        <v>0</v>
      </c>
      <c r="J1118" s="40">
        <f t="shared" si="160"/>
        <v>0</v>
      </c>
      <c r="K1118" s="40">
        <f t="shared" si="161"/>
        <v>0</v>
      </c>
      <c r="L1118" s="40">
        <f t="shared" si="162"/>
        <v>0</v>
      </c>
      <c r="M1118" s="40">
        <v>1</v>
      </c>
      <c r="N1118" s="40">
        <v>0.96949152542372885</v>
      </c>
      <c r="O1118" s="40">
        <v>0.53559322033898304</v>
      </c>
      <c r="P1118" s="40">
        <v>0.19322033898305085</v>
      </c>
      <c r="Q1118" s="40">
        <v>5.0847457627118647E-2</v>
      </c>
      <c r="R1118" s="40">
        <v>2.3728813559322035E-2</v>
      </c>
      <c r="S1118" s="40">
        <v>3.3898305084745762E-3</v>
      </c>
      <c r="T1118" s="40">
        <v>0</v>
      </c>
      <c r="U1118" s="40">
        <v>295</v>
      </c>
    </row>
    <row r="1119" spans="1:21">
      <c r="A1119" s="40">
        <v>10</v>
      </c>
      <c r="B1119" s="40">
        <v>4</v>
      </c>
      <c r="C1119" s="40">
        <v>5</v>
      </c>
      <c r="D1119" s="40">
        <f t="shared" si="154"/>
        <v>0</v>
      </c>
      <c r="E1119" s="40">
        <f t="shared" si="155"/>
        <v>0</v>
      </c>
      <c r="F1119" s="40">
        <f t="shared" si="156"/>
        <v>0</v>
      </c>
      <c r="G1119" s="40">
        <f t="shared" si="157"/>
        <v>0</v>
      </c>
      <c r="H1119" s="40">
        <f t="shared" si="158"/>
        <v>0</v>
      </c>
      <c r="I1119" s="40">
        <f t="shared" si="159"/>
        <v>0</v>
      </c>
      <c r="J1119" s="40">
        <f t="shared" si="160"/>
        <v>0</v>
      </c>
      <c r="K1119" s="40">
        <f t="shared" si="161"/>
        <v>0</v>
      </c>
      <c r="L1119" s="40">
        <f t="shared" si="162"/>
        <v>0</v>
      </c>
      <c r="M1119" s="40">
        <v>1</v>
      </c>
      <c r="N1119" s="40">
        <v>0.98453608247422686</v>
      </c>
      <c r="O1119" s="40">
        <v>0.70618556701030932</v>
      </c>
      <c r="P1119" s="40">
        <v>0.27319587628865977</v>
      </c>
      <c r="Q1119" s="40">
        <v>0.13402061855670103</v>
      </c>
      <c r="R1119" s="40">
        <v>5.1546391752577317E-2</v>
      </c>
      <c r="S1119" s="40">
        <v>3.0927835051546393E-2</v>
      </c>
      <c r="T1119" s="40">
        <v>1.5463917525773196E-2</v>
      </c>
      <c r="U1119" s="40">
        <v>194</v>
      </c>
    </row>
    <row r="1120" spans="1:21">
      <c r="A1120" s="40">
        <v>10</v>
      </c>
      <c r="B1120" s="40">
        <v>4</v>
      </c>
      <c r="C1120" s="40">
        <v>6</v>
      </c>
      <c r="D1120" s="40">
        <f t="shared" si="154"/>
        <v>0</v>
      </c>
      <c r="E1120" s="40">
        <f t="shared" si="155"/>
        <v>0</v>
      </c>
      <c r="F1120" s="40">
        <f t="shared" si="156"/>
        <v>0</v>
      </c>
      <c r="G1120" s="40">
        <f t="shared" si="157"/>
        <v>0</v>
      </c>
      <c r="H1120" s="40">
        <f t="shared" si="158"/>
        <v>0</v>
      </c>
      <c r="I1120" s="40">
        <f t="shared" si="159"/>
        <v>0</v>
      </c>
      <c r="J1120" s="40">
        <f t="shared" si="160"/>
        <v>0</v>
      </c>
      <c r="K1120" s="40">
        <f t="shared" si="161"/>
        <v>0</v>
      </c>
      <c r="L1120" s="40">
        <f t="shared" si="162"/>
        <v>0</v>
      </c>
      <c r="M1120" s="40">
        <v>1</v>
      </c>
      <c r="N1120" s="40">
        <v>0.98461538461538467</v>
      </c>
      <c r="O1120" s="40">
        <v>0.7384615384615385</v>
      </c>
      <c r="P1120" s="40">
        <v>0.27692307692307694</v>
      </c>
      <c r="Q1120" s="40">
        <v>0.15384615384615385</v>
      </c>
      <c r="R1120" s="40">
        <v>6.1538461538461542E-2</v>
      </c>
      <c r="S1120" s="40">
        <v>3.0769230769230771E-2</v>
      </c>
      <c r="T1120" s="40">
        <v>1.5384615384615385E-2</v>
      </c>
      <c r="U1120" s="40">
        <v>65</v>
      </c>
    </row>
    <row r="1121" spans="1:21">
      <c r="A1121" s="40">
        <v>10</v>
      </c>
      <c r="B1121" s="40">
        <v>4</v>
      </c>
      <c r="C1121" s="40">
        <v>7</v>
      </c>
      <c r="D1121" s="40">
        <f t="shared" si="154"/>
        <v>0</v>
      </c>
      <c r="E1121" s="40">
        <f t="shared" si="155"/>
        <v>0</v>
      </c>
      <c r="F1121" s="40">
        <f t="shared" si="156"/>
        <v>0</v>
      </c>
      <c r="G1121" s="40">
        <f t="shared" si="157"/>
        <v>0</v>
      </c>
      <c r="H1121" s="40">
        <f t="shared" si="158"/>
        <v>0</v>
      </c>
      <c r="I1121" s="40">
        <f t="shared" si="159"/>
        <v>0</v>
      </c>
      <c r="J1121" s="40">
        <f t="shared" si="160"/>
        <v>0</v>
      </c>
      <c r="K1121" s="40">
        <f t="shared" si="161"/>
        <v>0</v>
      </c>
      <c r="L1121" s="40">
        <f t="shared" si="162"/>
        <v>0</v>
      </c>
      <c r="M1121" s="40">
        <v>1</v>
      </c>
      <c r="N1121" s="40">
        <v>1</v>
      </c>
      <c r="O1121" s="40">
        <v>0.82352941176470584</v>
      </c>
      <c r="P1121" s="40">
        <v>0.44117647058823528</v>
      </c>
      <c r="Q1121" s="40">
        <v>0.20588235294117646</v>
      </c>
      <c r="R1121" s="40">
        <v>0.11764705882352941</v>
      </c>
      <c r="S1121" s="40">
        <v>2.9411764705882353E-2</v>
      </c>
      <c r="T1121" s="40">
        <v>0</v>
      </c>
      <c r="U1121" s="40">
        <v>34</v>
      </c>
    </row>
    <row r="1122" spans="1:21">
      <c r="A1122" s="40">
        <v>10</v>
      </c>
      <c r="B1122" s="40">
        <v>4</v>
      </c>
      <c r="C1122" s="40">
        <v>8</v>
      </c>
      <c r="D1122" s="40">
        <f t="shared" si="154"/>
        <v>0</v>
      </c>
      <c r="E1122" s="40">
        <f t="shared" si="155"/>
        <v>0</v>
      </c>
      <c r="F1122" s="40">
        <f t="shared" si="156"/>
        <v>0</v>
      </c>
      <c r="G1122" s="40">
        <f t="shared" si="157"/>
        <v>0</v>
      </c>
      <c r="H1122" s="40">
        <f t="shared" si="158"/>
        <v>0</v>
      </c>
      <c r="I1122" s="40">
        <f t="shared" si="159"/>
        <v>0</v>
      </c>
      <c r="J1122" s="40">
        <f t="shared" si="160"/>
        <v>0</v>
      </c>
      <c r="K1122" s="40">
        <f t="shared" si="161"/>
        <v>0</v>
      </c>
      <c r="L1122" s="40">
        <f t="shared" si="162"/>
        <v>0</v>
      </c>
      <c r="M1122" s="40">
        <v>1</v>
      </c>
      <c r="N1122" s="40">
        <v>0.83333333333333337</v>
      </c>
      <c r="O1122" s="40">
        <v>0.66666666666666663</v>
      </c>
      <c r="P1122" s="40">
        <v>0.33333333333333331</v>
      </c>
      <c r="Q1122" s="40">
        <v>0.16666666666666666</v>
      </c>
      <c r="R1122" s="40">
        <v>0.16666666666666666</v>
      </c>
      <c r="S1122" s="40">
        <v>0.16666666666666666</v>
      </c>
      <c r="T1122" s="40">
        <v>0.16666666666666666</v>
      </c>
      <c r="U1122" s="40">
        <v>6</v>
      </c>
    </row>
    <row r="1123" spans="1:21">
      <c r="A1123" s="40">
        <v>10</v>
      </c>
      <c r="B1123" s="40">
        <v>4</v>
      </c>
      <c r="C1123" s="40">
        <v>9</v>
      </c>
      <c r="D1123" s="40">
        <f t="shared" si="154"/>
        <v>0</v>
      </c>
      <c r="E1123" s="40">
        <f t="shared" si="155"/>
        <v>0</v>
      </c>
      <c r="F1123" s="40">
        <f t="shared" si="156"/>
        <v>0</v>
      </c>
      <c r="G1123" s="40">
        <f t="shared" si="157"/>
        <v>0</v>
      </c>
      <c r="H1123" s="40">
        <f t="shared" si="158"/>
        <v>0</v>
      </c>
      <c r="I1123" s="40">
        <f t="shared" si="159"/>
        <v>0</v>
      </c>
      <c r="J1123" s="40">
        <f t="shared" si="160"/>
        <v>0</v>
      </c>
      <c r="K1123" s="40">
        <f t="shared" si="161"/>
        <v>0</v>
      </c>
      <c r="L1123" s="40">
        <f t="shared" si="162"/>
        <v>0</v>
      </c>
      <c r="M1123" s="40">
        <v>1</v>
      </c>
      <c r="N1123" s="40">
        <v>1</v>
      </c>
      <c r="O1123" s="40">
        <v>0</v>
      </c>
      <c r="P1123" s="40">
        <v>0</v>
      </c>
      <c r="Q1123" s="40">
        <v>0</v>
      </c>
      <c r="R1123" s="40">
        <v>0</v>
      </c>
      <c r="S1123" s="40">
        <v>0</v>
      </c>
      <c r="T1123" s="40">
        <v>0</v>
      </c>
      <c r="U1123" s="40">
        <v>1</v>
      </c>
    </row>
    <row r="1124" spans="1:21">
      <c r="A1124" s="40">
        <v>10</v>
      </c>
      <c r="B1124" s="40">
        <v>5</v>
      </c>
      <c r="C1124" s="40">
        <v>2</v>
      </c>
      <c r="D1124" s="40">
        <f t="shared" si="154"/>
        <v>0</v>
      </c>
      <c r="E1124" s="40">
        <f t="shared" si="155"/>
        <v>0</v>
      </c>
      <c r="F1124" s="40">
        <f t="shared" si="156"/>
        <v>0</v>
      </c>
      <c r="G1124" s="40">
        <f t="shared" si="157"/>
        <v>0</v>
      </c>
      <c r="H1124" s="40">
        <f t="shared" si="158"/>
        <v>0</v>
      </c>
      <c r="I1124" s="40">
        <f t="shared" si="159"/>
        <v>0</v>
      </c>
      <c r="J1124" s="40">
        <f t="shared" si="160"/>
        <v>0</v>
      </c>
      <c r="K1124" s="40">
        <f t="shared" si="161"/>
        <v>0</v>
      </c>
      <c r="L1124" s="40">
        <f t="shared" si="162"/>
        <v>0</v>
      </c>
      <c r="M1124" s="40">
        <v>1</v>
      </c>
      <c r="N1124" s="40">
        <v>1</v>
      </c>
      <c r="O1124" s="40">
        <v>0.88888888888888884</v>
      </c>
      <c r="P1124" s="40">
        <v>0.33333333333333331</v>
      </c>
      <c r="Q1124" s="40">
        <v>0.22222222222222221</v>
      </c>
      <c r="R1124" s="40">
        <v>0.1111111111111111</v>
      </c>
      <c r="S1124" s="40">
        <v>0</v>
      </c>
      <c r="T1124" s="40">
        <v>0</v>
      </c>
      <c r="U1124" s="40">
        <v>9</v>
      </c>
    </row>
    <row r="1125" spans="1:21">
      <c r="A1125" s="40">
        <v>10</v>
      </c>
      <c r="B1125" s="40">
        <v>5</v>
      </c>
      <c r="C1125" s="40">
        <v>3</v>
      </c>
      <c r="D1125" s="40">
        <f t="shared" si="154"/>
        <v>0</v>
      </c>
      <c r="E1125" s="40">
        <f t="shared" si="155"/>
        <v>0</v>
      </c>
      <c r="F1125" s="40">
        <f t="shared" si="156"/>
        <v>0</v>
      </c>
      <c r="G1125" s="40">
        <f t="shared" si="157"/>
        <v>0</v>
      </c>
      <c r="H1125" s="40">
        <f t="shared" si="158"/>
        <v>0</v>
      </c>
      <c r="I1125" s="40">
        <f t="shared" si="159"/>
        <v>0</v>
      </c>
      <c r="J1125" s="40">
        <f t="shared" si="160"/>
        <v>0</v>
      </c>
      <c r="K1125" s="40">
        <f t="shared" si="161"/>
        <v>0</v>
      </c>
      <c r="L1125" s="40">
        <f t="shared" si="162"/>
        <v>0</v>
      </c>
      <c r="M1125" s="40">
        <v>1</v>
      </c>
      <c r="N1125" s="40">
        <v>1</v>
      </c>
      <c r="O1125" s="40">
        <v>0.76923076923076927</v>
      </c>
      <c r="P1125" s="40">
        <v>0.30769230769230771</v>
      </c>
      <c r="Q1125" s="40">
        <v>0.1076923076923077</v>
      </c>
      <c r="R1125" s="40">
        <v>0</v>
      </c>
      <c r="S1125" s="40">
        <v>0</v>
      </c>
      <c r="T1125" s="40">
        <v>0</v>
      </c>
      <c r="U1125" s="40">
        <v>65</v>
      </c>
    </row>
    <row r="1126" spans="1:21">
      <c r="A1126" s="40">
        <v>10</v>
      </c>
      <c r="B1126" s="40">
        <v>5</v>
      </c>
      <c r="C1126" s="40">
        <v>4</v>
      </c>
      <c r="D1126" s="40">
        <f t="shared" si="154"/>
        <v>0</v>
      </c>
      <c r="E1126" s="40">
        <f t="shared" si="155"/>
        <v>0</v>
      </c>
      <c r="F1126" s="40">
        <f t="shared" si="156"/>
        <v>0</v>
      </c>
      <c r="G1126" s="40">
        <f t="shared" si="157"/>
        <v>0</v>
      </c>
      <c r="H1126" s="40">
        <f t="shared" si="158"/>
        <v>0</v>
      </c>
      <c r="I1126" s="40">
        <f t="shared" si="159"/>
        <v>0</v>
      </c>
      <c r="J1126" s="40">
        <f t="shared" si="160"/>
        <v>0</v>
      </c>
      <c r="K1126" s="40">
        <f t="shared" si="161"/>
        <v>0</v>
      </c>
      <c r="L1126" s="40">
        <f t="shared" si="162"/>
        <v>0</v>
      </c>
      <c r="M1126" s="40">
        <v>1</v>
      </c>
      <c r="N1126" s="40">
        <v>0.99588477366255146</v>
      </c>
      <c r="O1126" s="40">
        <v>0.88065843621399176</v>
      </c>
      <c r="P1126" s="40">
        <v>0.37448559670781895</v>
      </c>
      <c r="Q1126" s="40">
        <v>8.2304526748971193E-2</v>
      </c>
      <c r="R1126" s="40">
        <v>3.7037037037037035E-2</v>
      </c>
      <c r="S1126" s="40">
        <v>4.11522633744856E-3</v>
      </c>
      <c r="T1126" s="40">
        <v>4.11522633744856E-3</v>
      </c>
      <c r="U1126" s="40">
        <v>243</v>
      </c>
    </row>
    <row r="1127" spans="1:21">
      <c r="A1127" s="40">
        <v>10</v>
      </c>
      <c r="B1127" s="40">
        <v>5</v>
      </c>
      <c r="C1127" s="40">
        <v>5</v>
      </c>
      <c r="D1127" s="40">
        <f t="shared" si="154"/>
        <v>0</v>
      </c>
      <c r="E1127" s="40">
        <f t="shared" si="155"/>
        <v>0</v>
      </c>
      <c r="F1127" s="40">
        <f t="shared" si="156"/>
        <v>0</v>
      </c>
      <c r="G1127" s="40">
        <f t="shared" si="157"/>
        <v>0</v>
      </c>
      <c r="H1127" s="40">
        <f t="shared" si="158"/>
        <v>0</v>
      </c>
      <c r="I1127" s="40">
        <f t="shared" si="159"/>
        <v>0</v>
      </c>
      <c r="J1127" s="40">
        <f t="shared" si="160"/>
        <v>0</v>
      </c>
      <c r="K1127" s="40">
        <f t="shared" si="161"/>
        <v>0</v>
      </c>
      <c r="L1127" s="40">
        <f t="shared" si="162"/>
        <v>0</v>
      </c>
      <c r="M1127" s="40">
        <v>1</v>
      </c>
      <c r="N1127" s="40">
        <v>1</v>
      </c>
      <c r="O1127" s="40">
        <v>0.88340807174887892</v>
      </c>
      <c r="P1127" s="40">
        <v>0.49327354260089684</v>
      </c>
      <c r="Q1127" s="40">
        <v>0.17488789237668162</v>
      </c>
      <c r="R1127" s="40">
        <v>4.9327354260089683E-2</v>
      </c>
      <c r="S1127" s="40">
        <v>1.3452914798206279E-2</v>
      </c>
      <c r="T1127" s="40">
        <v>1.3452914798206279E-2</v>
      </c>
      <c r="U1127" s="40">
        <v>223</v>
      </c>
    </row>
    <row r="1128" spans="1:21">
      <c r="A1128" s="40">
        <v>10</v>
      </c>
      <c r="B1128" s="40">
        <v>5</v>
      </c>
      <c r="C1128" s="40">
        <v>6</v>
      </c>
      <c r="D1128" s="40">
        <f t="shared" si="154"/>
        <v>0</v>
      </c>
      <c r="E1128" s="40">
        <f t="shared" si="155"/>
        <v>0</v>
      </c>
      <c r="F1128" s="40">
        <f t="shared" si="156"/>
        <v>0</v>
      </c>
      <c r="G1128" s="40">
        <f t="shared" si="157"/>
        <v>0</v>
      </c>
      <c r="H1128" s="40">
        <f t="shared" si="158"/>
        <v>0</v>
      </c>
      <c r="I1128" s="40">
        <f t="shared" si="159"/>
        <v>0</v>
      </c>
      <c r="J1128" s="40">
        <f t="shared" si="160"/>
        <v>0</v>
      </c>
      <c r="K1128" s="40">
        <f t="shared" si="161"/>
        <v>0</v>
      </c>
      <c r="L1128" s="40">
        <f t="shared" si="162"/>
        <v>0</v>
      </c>
      <c r="M1128" s="40">
        <v>1</v>
      </c>
      <c r="N1128" s="40">
        <v>1</v>
      </c>
      <c r="O1128" s="40">
        <v>0.86086956521739133</v>
      </c>
      <c r="P1128" s="40">
        <v>0.53913043478260869</v>
      </c>
      <c r="Q1128" s="40">
        <v>0.24347826086956523</v>
      </c>
      <c r="R1128" s="40">
        <v>7.8260869565217397E-2</v>
      </c>
      <c r="S1128" s="40">
        <v>1.7391304347826087E-2</v>
      </c>
      <c r="T1128" s="40">
        <v>8.6956521739130436E-3</v>
      </c>
      <c r="U1128" s="40">
        <v>115</v>
      </c>
    </row>
    <row r="1129" spans="1:21">
      <c r="A1129" s="40">
        <v>10</v>
      </c>
      <c r="B1129" s="40">
        <v>5</v>
      </c>
      <c r="C1129" s="40">
        <v>7</v>
      </c>
      <c r="D1129" s="40">
        <f t="shared" si="154"/>
        <v>0</v>
      </c>
      <c r="E1129" s="40">
        <f t="shared" si="155"/>
        <v>0</v>
      </c>
      <c r="F1129" s="40">
        <f t="shared" si="156"/>
        <v>0</v>
      </c>
      <c r="G1129" s="40">
        <f t="shared" si="157"/>
        <v>0</v>
      </c>
      <c r="H1129" s="40">
        <f t="shared" si="158"/>
        <v>0</v>
      </c>
      <c r="I1129" s="40">
        <f t="shared" si="159"/>
        <v>0</v>
      </c>
      <c r="J1129" s="40">
        <f t="shared" si="160"/>
        <v>0</v>
      </c>
      <c r="K1129" s="40">
        <f t="shared" si="161"/>
        <v>0</v>
      </c>
      <c r="L1129" s="40">
        <f t="shared" si="162"/>
        <v>0</v>
      </c>
      <c r="M1129" s="40">
        <v>1</v>
      </c>
      <c r="N1129" s="40">
        <v>1</v>
      </c>
      <c r="O1129" s="40">
        <v>0.8771929824561403</v>
      </c>
      <c r="P1129" s="40">
        <v>0.56140350877192979</v>
      </c>
      <c r="Q1129" s="40">
        <v>0.36842105263157893</v>
      </c>
      <c r="R1129" s="40">
        <v>0.15789473684210525</v>
      </c>
      <c r="S1129" s="40">
        <v>8.771929824561403E-2</v>
      </c>
      <c r="T1129" s="40">
        <v>7.0175438596491224E-2</v>
      </c>
      <c r="U1129" s="40">
        <v>57</v>
      </c>
    </row>
    <row r="1130" spans="1:21">
      <c r="A1130" s="40">
        <v>10</v>
      </c>
      <c r="B1130" s="40">
        <v>5</v>
      </c>
      <c r="C1130" s="40">
        <v>8</v>
      </c>
      <c r="D1130" s="40">
        <f t="shared" si="154"/>
        <v>0</v>
      </c>
      <c r="E1130" s="40">
        <f t="shared" si="155"/>
        <v>0</v>
      </c>
      <c r="F1130" s="40">
        <f t="shared" si="156"/>
        <v>0</v>
      </c>
      <c r="G1130" s="40">
        <f t="shared" si="157"/>
        <v>0</v>
      </c>
      <c r="H1130" s="40">
        <f t="shared" si="158"/>
        <v>0</v>
      </c>
      <c r="I1130" s="40">
        <f t="shared" si="159"/>
        <v>0</v>
      </c>
      <c r="J1130" s="40">
        <f t="shared" si="160"/>
        <v>0</v>
      </c>
      <c r="K1130" s="40">
        <f t="shared" si="161"/>
        <v>0</v>
      </c>
      <c r="L1130" s="40">
        <f t="shared" si="162"/>
        <v>0</v>
      </c>
      <c r="M1130" s="40">
        <v>1</v>
      </c>
      <c r="N1130" s="40">
        <v>1</v>
      </c>
      <c r="O1130" s="40">
        <v>0.8666666666666667</v>
      </c>
      <c r="P1130" s="40">
        <v>0.6</v>
      </c>
      <c r="Q1130" s="40">
        <v>0.53333333333333333</v>
      </c>
      <c r="R1130" s="40">
        <v>0.33333333333333331</v>
      </c>
      <c r="S1130" s="40">
        <v>0.26666666666666666</v>
      </c>
      <c r="T1130" s="40">
        <v>0.2</v>
      </c>
      <c r="U1130" s="40">
        <v>15</v>
      </c>
    </row>
    <row r="1131" spans="1:21">
      <c r="A1131" s="40">
        <v>10</v>
      </c>
      <c r="B1131" s="40">
        <v>5</v>
      </c>
      <c r="C1131" s="40">
        <v>9</v>
      </c>
      <c r="D1131" s="40">
        <f t="shared" si="154"/>
        <v>0</v>
      </c>
      <c r="E1131" s="40">
        <f t="shared" si="155"/>
        <v>0</v>
      </c>
      <c r="F1131" s="40">
        <f t="shared" si="156"/>
        <v>0</v>
      </c>
      <c r="G1131" s="40">
        <f t="shared" si="157"/>
        <v>0</v>
      </c>
      <c r="H1131" s="40">
        <f t="shared" si="158"/>
        <v>0</v>
      </c>
      <c r="I1131" s="40">
        <f t="shared" si="159"/>
        <v>0</v>
      </c>
      <c r="J1131" s="40">
        <f t="shared" si="160"/>
        <v>0</v>
      </c>
      <c r="K1131" s="40">
        <f t="shared" si="161"/>
        <v>0</v>
      </c>
      <c r="L1131" s="40">
        <f t="shared" si="162"/>
        <v>0</v>
      </c>
      <c r="M1131" s="40">
        <v>1</v>
      </c>
      <c r="N1131" s="40">
        <v>1</v>
      </c>
      <c r="O1131" s="40">
        <v>0.6</v>
      </c>
      <c r="P1131" s="40">
        <v>0.6</v>
      </c>
      <c r="Q1131" s="40">
        <v>0.4</v>
      </c>
      <c r="R1131" s="40">
        <v>0</v>
      </c>
      <c r="S1131" s="40">
        <v>0</v>
      </c>
      <c r="T1131" s="40">
        <v>0</v>
      </c>
      <c r="U1131" s="40">
        <v>5</v>
      </c>
    </row>
    <row r="1132" spans="1:21">
      <c r="A1132" s="40">
        <v>10</v>
      </c>
      <c r="B1132" s="40">
        <v>5</v>
      </c>
      <c r="C1132" s="40">
        <v>12</v>
      </c>
      <c r="D1132" s="40">
        <f t="shared" si="154"/>
        <v>0</v>
      </c>
      <c r="E1132" s="40">
        <f t="shared" si="155"/>
        <v>0</v>
      </c>
      <c r="F1132" s="40">
        <f t="shared" si="156"/>
        <v>0</v>
      </c>
      <c r="G1132" s="40">
        <f t="shared" si="157"/>
        <v>0</v>
      </c>
      <c r="H1132" s="40">
        <f t="shared" si="158"/>
        <v>0</v>
      </c>
      <c r="I1132" s="40">
        <f t="shared" si="159"/>
        <v>0</v>
      </c>
      <c r="J1132" s="40">
        <f t="shared" si="160"/>
        <v>0</v>
      </c>
      <c r="K1132" s="40">
        <f t="shared" si="161"/>
        <v>0</v>
      </c>
      <c r="L1132" s="40">
        <f t="shared" si="162"/>
        <v>0</v>
      </c>
      <c r="M1132" s="40">
        <v>1</v>
      </c>
      <c r="N1132" s="40">
        <v>1</v>
      </c>
      <c r="O1132" s="40">
        <v>0.5</v>
      </c>
      <c r="P1132" s="40">
        <v>0.5</v>
      </c>
      <c r="Q1132" s="40">
        <v>0</v>
      </c>
      <c r="R1132" s="40">
        <v>0</v>
      </c>
      <c r="S1132" s="40">
        <v>0</v>
      </c>
      <c r="T1132" s="40">
        <v>0</v>
      </c>
      <c r="U1132" s="40">
        <v>2</v>
      </c>
    </row>
    <row r="1133" spans="1:21">
      <c r="A1133" s="40">
        <v>10</v>
      </c>
      <c r="B1133" s="40">
        <v>6</v>
      </c>
      <c r="C1133" s="40">
        <v>2</v>
      </c>
      <c r="D1133" s="40">
        <f t="shared" si="154"/>
        <v>0</v>
      </c>
      <c r="E1133" s="40">
        <f t="shared" si="155"/>
        <v>0</v>
      </c>
      <c r="F1133" s="40">
        <f t="shared" si="156"/>
        <v>0</v>
      </c>
      <c r="G1133" s="40">
        <f t="shared" si="157"/>
        <v>0</v>
      </c>
      <c r="H1133" s="40">
        <f t="shared" si="158"/>
        <v>0</v>
      </c>
      <c r="I1133" s="40">
        <f t="shared" si="159"/>
        <v>0</v>
      </c>
      <c r="J1133" s="40">
        <f t="shared" si="160"/>
        <v>0</v>
      </c>
      <c r="K1133" s="40">
        <f t="shared" si="161"/>
        <v>0</v>
      </c>
      <c r="L1133" s="40">
        <f t="shared" si="162"/>
        <v>0</v>
      </c>
      <c r="M1133" s="40">
        <v>1</v>
      </c>
      <c r="N1133" s="40">
        <v>1</v>
      </c>
      <c r="O1133" s="40">
        <v>1</v>
      </c>
      <c r="P1133" s="40">
        <v>0</v>
      </c>
      <c r="Q1133" s="40">
        <v>0</v>
      </c>
      <c r="R1133" s="40">
        <v>0</v>
      </c>
      <c r="S1133" s="40">
        <v>0</v>
      </c>
      <c r="T1133" s="40">
        <v>0</v>
      </c>
      <c r="U1133" s="40">
        <v>1</v>
      </c>
    </row>
    <row r="1134" spans="1:21">
      <c r="A1134" s="40">
        <v>10</v>
      </c>
      <c r="B1134" s="40">
        <v>6</v>
      </c>
      <c r="C1134" s="40">
        <v>3</v>
      </c>
      <c r="D1134" s="40">
        <f t="shared" si="154"/>
        <v>0</v>
      </c>
      <c r="E1134" s="40">
        <f t="shared" si="155"/>
        <v>0</v>
      </c>
      <c r="F1134" s="40">
        <f t="shared" si="156"/>
        <v>0</v>
      </c>
      <c r="G1134" s="40">
        <f t="shared" si="157"/>
        <v>0</v>
      </c>
      <c r="H1134" s="40">
        <f t="shared" si="158"/>
        <v>0</v>
      </c>
      <c r="I1134" s="40">
        <f t="shared" si="159"/>
        <v>0</v>
      </c>
      <c r="J1134" s="40">
        <f t="shared" si="160"/>
        <v>0</v>
      </c>
      <c r="K1134" s="40">
        <f t="shared" si="161"/>
        <v>0</v>
      </c>
      <c r="L1134" s="40">
        <f t="shared" si="162"/>
        <v>0</v>
      </c>
      <c r="M1134" s="40">
        <v>1</v>
      </c>
      <c r="N1134" s="40">
        <v>1</v>
      </c>
      <c r="O1134" s="40">
        <v>1</v>
      </c>
      <c r="P1134" s="40">
        <v>0.42307692307692307</v>
      </c>
      <c r="Q1134" s="40">
        <v>0.11538461538461539</v>
      </c>
      <c r="R1134" s="40">
        <v>3.8461538461538464E-2</v>
      </c>
      <c r="S1134" s="40">
        <v>0</v>
      </c>
      <c r="T1134" s="40">
        <v>0</v>
      </c>
      <c r="U1134" s="40">
        <v>26</v>
      </c>
    </row>
    <row r="1135" spans="1:21">
      <c r="A1135" s="40">
        <v>10</v>
      </c>
      <c r="B1135" s="40">
        <v>6</v>
      </c>
      <c r="C1135" s="40">
        <v>4</v>
      </c>
      <c r="D1135" s="40">
        <f t="shared" si="154"/>
        <v>0</v>
      </c>
      <c r="E1135" s="40">
        <f t="shared" si="155"/>
        <v>0</v>
      </c>
      <c r="F1135" s="40">
        <f t="shared" si="156"/>
        <v>0</v>
      </c>
      <c r="G1135" s="40">
        <f t="shared" si="157"/>
        <v>0</v>
      </c>
      <c r="H1135" s="40">
        <f t="shared" si="158"/>
        <v>0</v>
      </c>
      <c r="I1135" s="40">
        <f t="shared" si="159"/>
        <v>0</v>
      </c>
      <c r="J1135" s="40">
        <f t="shared" si="160"/>
        <v>0</v>
      </c>
      <c r="K1135" s="40">
        <f t="shared" si="161"/>
        <v>0</v>
      </c>
      <c r="L1135" s="40">
        <f t="shared" si="162"/>
        <v>0</v>
      </c>
      <c r="M1135" s="40">
        <v>1</v>
      </c>
      <c r="N1135" s="40">
        <v>1</v>
      </c>
      <c r="O1135" s="40">
        <v>0.9726027397260274</v>
      </c>
      <c r="P1135" s="40">
        <v>0.56164383561643838</v>
      </c>
      <c r="Q1135" s="40">
        <v>0.17123287671232876</v>
      </c>
      <c r="R1135" s="40">
        <v>4.1095890410958902E-2</v>
      </c>
      <c r="S1135" s="40">
        <v>6.8493150684931503E-3</v>
      </c>
      <c r="T1135" s="40">
        <v>6.8493150684931503E-3</v>
      </c>
      <c r="U1135" s="40">
        <v>146</v>
      </c>
    </row>
    <row r="1136" spans="1:21">
      <c r="A1136" s="40">
        <v>10</v>
      </c>
      <c r="B1136" s="40">
        <v>6</v>
      </c>
      <c r="C1136" s="40">
        <v>5</v>
      </c>
      <c r="D1136" s="40">
        <f t="shared" si="154"/>
        <v>0</v>
      </c>
      <c r="E1136" s="40">
        <f t="shared" si="155"/>
        <v>0</v>
      </c>
      <c r="F1136" s="40">
        <f t="shared" si="156"/>
        <v>0</v>
      </c>
      <c r="G1136" s="40">
        <f t="shared" si="157"/>
        <v>0</v>
      </c>
      <c r="H1136" s="40">
        <f t="shared" si="158"/>
        <v>0</v>
      </c>
      <c r="I1136" s="40">
        <f t="shared" si="159"/>
        <v>0</v>
      </c>
      <c r="J1136" s="40">
        <f t="shared" si="160"/>
        <v>0</v>
      </c>
      <c r="K1136" s="40">
        <f t="shared" si="161"/>
        <v>0</v>
      </c>
      <c r="L1136" s="40">
        <f t="shared" si="162"/>
        <v>0</v>
      </c>
      <c r="M1136" s="40">
        <v>1</v>
      </c>
      <c r="N1136" s="40">
        <v>1</v>
      </c>
      <c r="O1136" s="40">
        <v>0.97740112994350281</v>
      </c>
      <c r="P1136" s="40">
        <v>0.66101694915254239</v>
      </c>
      <c r="Q1136" s="40">
        <v>0.24858757062146894</v>
      </c>
      <c r="R1136" s="40">
        <v>0.10169491525423729</v>
      </c>
      <c r="S1136" s="40">
        <v>3.954802259887006E-2</v>
      </c>
      <c r="T1136" s="40">
        <v>2.8248587570621469E-2</v>
      </c>
      <c r="U1136" s="40">
        <v>177</v>
      </c>
    </row>
    <row r="1137" spans="1:21">
      <c r="A1137" s="40">
        <v>10</v>
      </c>
      <c r="B1137" s="40">
        <v>6</v>
      </c>
      <c r="C1137" s="40">
        <v>6</v>
      </c>
      <c r="D1137" s="40">
        <f t="shared" si="154"/>
        <v>0</v>
      </c>
      <c r="E1137" s="40">
        <f t="shared" si="155"/>
        <v>0</v>
      </c>
      <c r="F1137" s="40">
        <f t="shared" si="156"/>
        <v>0</v>
      </c>
      <c r="G1137" s="40">
        <f t="shared" si="157"/>
        <v>0</v>
      </c>
      <c r="H1137" s="40">
        <f t="shared" si="158"/>
        <v>0</v>
      </c>
      <c r="I1137" s="40">
        <f t="shared" si="159"/>
        <v>0</v>
      </c>
      <c r="J1137" s="40">
        <f t="shared" si="160"/>
        <v>0</v>
      </c>
      <c r="K1137" s="40">
        <f t="shared" si="161"/>
        <v>0</v>
      </c>
      <c r="L1137" s="40">
        <f t="shared" si="162"/>
        <v>0</v>
      </c>
      <c r="M1137" s="40">
        <v>1</v>
      </c>
      <c r="N1137" s="40">
        <v>0.99137931034482762</v>
      </c>
      <c r="O1137" s="40">
        <v>0.9568965517241379</v>
      </c>
      <c r="P1137" s="40">
        <v>0.68965517241379315</v>
      </c>
      <c r="Q1137" s="40">
        <v>0.35344827586206895</v>
      </c>
      <c r="R1137" s="40">
        <v>0.11206896551724138</v>
      </c>
      <c r="S1137" s="40">
        <v>2.5862068965517241E-2</v>
      </c>
      <c r="T1137" s="40">
        <v>8.6206896551724137E-3</v>
      </c>
      <c r="U1137" s="40">
        <v>116</v>
      </c>
    </row>
    <row r="1138" spans="1:21">
      <c r="A1138" s="40">
        <v>10</v>
      </c>
      <c r="B1138" s="40">
        <v>6</v>
      </c>
      <c r="C1138" s="40">
        <v>7</v>
      </c>
      <c r="D1138" s="40">
        <f t="shared" si="154"/>
        <v>0</v>
      </c>
      <c r="E1138" s="40">
        <f t="shared" si="155"/>
        <v>0</v>
      </c>
      <c r="F1138" s="40">
        <f t="shared" si="156"/>
        <v>0</v>
      </c>
      <c r="G1138" s="40">
        <f t="shared" si="157"/>
        <v>0</v>
      </c>
      <c r="H1138" s="40">
        <f t="shared" si="158"/>
        <v>0</v>
      </c>
      <c r="I1138" s="40">
        <f t="shared" si="159"/>
        <v>0</v>
      </c>
      <c r="J1138" s="40">
        <f t="shared" si="160"/>
        <v>0</v>
      </c>
      <c r="K1138" s="40">
        <f t="shared" si="161"/>
        <v>0</v>
      </c>
      <c r="L1138" s="40">
        <f t="shared" si="162"/>
        <v>0</v>
      </c>
      <c r="M1138" s="40">
        <v>1</v>
      </c>
      <c r="N1138" s="40">
        <v>1</v>
      </c>
      <c r="O1138" s="40">
        <v>0.97872340425531912</v>
      </c>
      <c r="P1138" s="40">
        <v>0.78723404255319152</v>
      </c>
      <c r="Q1138" s="40">
        <v>0.43617021276595747</v>
      </c>
      <c r="R1138" s="40">
        <v>0.19148936170212766</v>
      </c>
      <c r="S1138" s="40">
        <v>0.10638297872340426</v>
      </c>
      <c r="T1138" s="40">
        <v>6.3829787234042548E-2</v>
      </c>
      <c r="U1138" s="40">
        <v>94</v>
      </c>
    </row>
    <row r="1139" spans="1:21">
      <c r="A1139" s="40">
        <v>10</v>
      </c>
      <c r="B1139" s="40">
        <v>6</v>
      </c>
      <c r="C1139" s="40">
        <v>8</v>
      </c>
      <c r="D1139" s="40">
        <f t="shared" si="154"/>
        <v>0</v>
      </c>
      <c r="E1139" s="40">
        <f t="shared" si="155"/>
        <v>0</v>
      </c>
      <c r="F1139" s="40">
        <f t="shared" si="156"/>
        <v>0</v>
      </c>
      <c r="G1139" s="40">
        <f t="shared" si="157"/>
        <v>0</v>
      </c>
      <c r="H1139" s="40">
        <f t="shared" si="158"/>
        <v>0</v>
      </c>
      <c r="I1139" s="40">
        <f t="shared" si="159"/>
        <v>0</v>
      </c>
      <c r="J1139" s="40">
        <f t="shared" si="160"/>
        <v>0</v>
      </c>
      <c r="K1139" s="40">
        <f t="shared" si="161"/>
        <v>0</v>
      </c>
      <c r="L1139" s="40">
        <f t="shared" si="162"/>
        <v>0</v>
      </c>
      <c r="M1139" s="40">
        <v>1</v>
      </c>
      <c r="N1139" s="40">
        <v>1</v>
      </c>
      <c r="O1139" s="40">
        <v>0.93548387096774188</v>
      </c>
      <c r="P1139" s="40">
        <v>0.74193548387096775</v>
      </c>
      <c r="Q1139" s="40">
        <v>0.54838709677419351</v>
      </c>
      <c r="R1139" s="40">
        <v>0.29032258064516131</v>
      </c>
      <c r="S1139" s="40">
        <v>0.19354838709677419</v>
      </c>
      <c r="T1139" s="40">
        <v>0.12903225806451613</v>
      </c>
      <c r="U1139" s="40">
        <v>31</v>
      </c>
    </row>
    <row r="1140" spans="1:21">
      <c r="A1140" s="40">
        <v>10</v>
      </c>
      <c r="B1140" s="40">
        <v>6</v>
      </c>
      <c r="C1140" s="40">
        <v>9</v>
      </c>
      <c r="D1140" s="40">
        <f t="shared" si="154"/>
        <v>0</v>
      </c>
      <c r="E1140" s="40">
        <f t="shared" si="155"/>
        <v>0</v>
      </c>
      <c r="F1140" s="40">
        <f t="shared" si="156"/>
        <v>0</v>
      </c>
      <c r="G1140" s="40">
        <f t="shared" si="157"/>
        <v>0</v>
      </c>
      <c r="H1140" s="40">
        <f t="shared" si="158"/>
        <v>0</v>
      </c>
      <c r="I1140" s="40">
        <f t="shared" si="159"/>
        <v>0</v>
      </c>
      <c r="J1140" s="40">
        <f t="shared" si="160"/>
        <v>0</v>
      </c>
      <c r="K1140" s="40">
        <f t="shared" si="161"/>
        <v>0</v>
      </c>
      <c r="L1140" s="40">
        <f t="shared" si="162"/>
        <v>0</v>
      </c>
      <c r="M1140" s="40">
        <v>1</v>
      </c>
      <c r="N1140" s="40">
        <v>1</v>
      </c>
      <c r="O1140" s="40">
        <v>1</v>
      </c>
      <c r="P1140" s="40">
        <v>0.83333333333333337</v>
      </c>
      <c r="Q1140" s="40">
        <v>0.66666666666666663</v>
      </c>
      <c r="R1140" s="40">
        <v>0.41666666666666669</v>
      </c>
      <c r="S1140" s="40">
        <v>0.33333333333333331</v>
      </c>
      <c r="T1140" s="40">
        <v>0.16666666666666666</v>
      </c>
      <c r="U1140" s="40">
        <v>12</v>
      </c>
    </row>
    <row r="1141" spans="1:21">
      <c r="A1141" s="40">
        <v>10</v>
      </c>
      <c r="B1141" s="40">
        <v>6</v>
      </c>
      <c r="C1141" s="40">
        <v>10</v>
      </c>
      <c r="D1141" s="40">
        <f t="shared" si="154"/>
        <v>0</v>
      </c>
      <c r="E1141" s="40">
        <f t="shared" si="155"/>
        <v>0</v>
      </c>
      <c r="F1141" s="40">
        <f t="shared" si="156"/>
        <v>0</v>
      </c>
      <c r="G1141" s="40">
        <f t="shared" si="157"/>
        <v>0</v>
      </c>
      <c r="H1141" s="40">
        <f t="shared" si="158"/>
        <v>0</v>
      </c>
      <c r="I1141" s="40">
        <f t="shared" si="159"/>
        <v>0</v>
      </c>
      <c r="J1141" s="40">
        <f t="shared" si="160"/>
        <v>0</v>
      </c>
      <c r="K1141" s="40">
        <f t="shared" si="161"/>
        <v>0</v>
      </c>
      <c r="L1141" s="40">
        <f t="shared" si="162"/>
        <v>0</v>
      </c>
      <c r="M1141" s="40">
        <v>1</v>
      </c>
      <c r="N1141" s="40">
        <v>1</v>
      </c>
      <c r="O1141" s="40">
        <v>1</v>
      </c>
      <c r="P1141" s="40">
        <v>1</v>
      </c>
      <c r="Q1141" s="40">
        <v>1</v>
      </c>
      <c r="R1141" s="40">
        <v>1</v>
      </c>
      <c r="S1141" s="40">
        <v>1</v>
      </c>
      <c r="T1141" s="40">
        <v>1</v>
      </c>
      <c r="U1141" s="40">
        <v>2</v>
      </c>
    </row>
    <row r="1142" spans="1:21">
      <c r="A1142" s="40">
        <v>10</v>
      </c>
      <c r="B1142" s="40">
        <v>6</v>
      </c>
      <c r="C1142" s="40">
        <v>11</v>
      </c>
      <c r="D1142" s="40">
        <f t="shared" si="154"/>
        <v>0</v>
      </c>
      <c r="E1142" s="40">
        <f t="shared" si="155"/>
        <v>0</v>
      </c>
      <c r="F1142" s="40">
        <f t="shared" si="156"/>
        <v>0</v>
      </c>
      <c r="G1142" s="40">
        <f t="shared" si="157"/>
        <v>0</v>
      </c>
      <c r="H1142" s="40">
        <f t="shared" si="158"/>
        <v>0</v>
      </c>
      <c r="I1142" s="40">
        <f t="shared" si="159"/>
        <v>0</v>
      </c>
      <c r="J1142" s="40">
        <f t="shared" si="160"/>
        <v>0</v>
      </c>
      <c r="K1142" s="40">
        <f t="shared" si="161"/>
        <v>0</v>
      </c>
      <c r="L1142" s="40">
        <f t="shared" si="162"/>
        <v>0</v>
      </c>
      <c r="M1142" s="40">
        <v>1</v>
      </c>
      <c r="N1142" s="40">
        <v>1</v>
      </c>
      <c r="O1142" s="40">
        <v>1</v>
      </c>
      <c r="P1142" s="40">
        <v>1</v>
      </c>
      <c r="Q1142" s="40">
        <v>1</v>
      </c>
      <c r="R1142" s="40">
        <v>1</v>
      </c>
      <c r="S1142" s="40">
        <v>1</v>
      </c>
      <c r="T1142" s="40">
        <v>0.66666666666666663</v>
      </c>
      <c r="U1142" s="40">
        <v>3</v>
      </c>
    </row>
    <row r="1143" spans="1:21">
      <c r="A1143" s="40">
        <v>10</v>
      </c>
      <c r="B1143" s="40">
        <v>6</v>
      </c>
      <c r="C1143" s="40">
        <v>12</v>
      </c>
      <c r="D1143" s="40">
        <f t="shared" si="154"/>
        <v>0</v>
      </c>
      <c r="E1143" s="40">
        <f t="shared" si="155"/>
        <v>0</v>
      </c>
      <c r="F1143" s="40">
        <f t="shared" si="156"/>
        <v>0</v>
      </c>
      <c r="G1143" s="40">
        <f t="shared" si="157"/>
        <v>0</v>
      </c>
      <c r="H1143" s="40">
        <f t="shared" si="158"/>
        <v>0</v>
      </c>
      <c r="I1143" s="40">
        <f t="shared" si="159"/>
        <v>0</v>
      </c>
      <c r="J1143" s="40">
        <f t="shared" si="160"/>
        <v>0</v>
      </c>
      <c r="K1143" s="40">
        <f t="shared" si="161"/>
        <v>0</v>
      </c>
      <c r="L1143" s="40">
        <f t="shared" si="162"/>
        <v>0</v>
      </c>
      <c r="M1143" s="40">
        <v>1</v>
      </c>
      <c r="N1143" s="40">
        <v>1</v>
      </c>
      <c r="O1143" s="40">
        <v>1</v>
      </c>
      <c r="P1143" s="40">
        <v>0.5</v>
      </c>
      <c r="Q1143" s="40">
        <v>0.5</v>
      </c>
      <c r="R1143" s="40">
        <v>0.5</v>
      </c>
      <c r="S1143" s="40">
        <v>0.5</v>
      </c>
      <c r="T1143" s="40">
        <v>0.5</v>
      </c>
      <c r="U1143" s="40">
        <v>2</v>
      </c>
    </row>
    <row r="1144" spans="1:21">
      <c r="A1144" s="40">
        <v>10</v>
      </c>
      <c r="B1144" s="40">
        <v>7</v>
      </c>
      <c r="C1144" s="40">
        <v>2</v>
      </c>
      <c r="D1144" s="40">
        <f t="shared" si="154"/>
        <v>0</v>
      </c>
      <c r="E1144" s="40">
        <f t="shared" si="155"/>
        <v>0</v>
      </c>
      <c r="F1144" s="40">
        <f t="shared" si="156"/>
        <v>0</v>
      </c>
      <c r="G1144" s="40">
        <f t="shared" si="157"/>
        <v>0</v>
      </c>
      <c r="H1144" s="40">
        <f t="shared" si="158"/>
        <v>0</v>
      </c>
      <c r="I1144" s="40">
        <f t="shared" si="159"/>
        <v>0</v>
      </c>
      <c r="J1144" s="40">
        <f t="shared" si="160"/>
        <v>0</v>
      </c>
      <c r="K1144" s="40">
        <f t="shared" si="161"/>
        <v>0</v>
      </c>
      <c r="L1144" s="40">
        <f t="shared" si="162"/>
        <v>0</v>
      </c>
      <c r="M1144" s="40">
        <v>1</v>
      </c>
      <c r="N1144" s="40">
        <v>1</v>
      </c>
      <c r="O1144" s="40">
        <v>1</v>
      </c>
      <c r="P1144" s="40">
        <v>1</v>
      </c>
      <c r="Q1144" s="40">
        <v>1</v>
      </c>
      <c r="R1144" s="40">
        <v>1</v>
      </c>
      <c r="S1144" s="40">
        <v>1</v>
      </c>
      <c r="T1144" s="40">
        <v>1</v>
      </c>
      <c r="U1144" s="40">
        <v>1</v>
      </c>
    </row>
    <row r="1145" spans="1:21">
      <c r="A1145" s="40">
        <v>10</v>
      </c>
      <c r="B1145" s="40">
        <v>7</v>
      </c>
      <c r="C1145" s="40">
        <v>3</v>
      </c>
      <c r="D1145" s="40">
        <f t="shared" si="154"/>
        <v>0</v>
      </c>
      <c r="E1145" s="40">
        <f t="shared" si="155"/>
        <v>0</v>
      </c>
      <c r="F1145" s="40">
        <f t="shared" si="156"/>
        <v>0</v>
      </c>
      <c r="G1145" s="40">
        <f t="shared" si="157"/>
        <v>0</v>
      </c>
      <c r="H1145" s="40">
        <f t="shared" si="158"/>
        <v>0</v>
      </c>
      <c r="I1145" s="40">
        <f t="shared" si="159"/>
        <v>0</v>
      </c>
      <c r="J1145" s="40">
        <f t="shared" si="160"/>
        <v>0</v>
      </c>
      <c r="K1145" s="40">
        <f t="shared" si="161"/>
        <v>0</v>
      </c>
      <c r="L1145" s="40">
        <f t="shared" si="162"/>
        <v>0</v>
      </c>
      <c r="M1145" s="40">
        <v>1</v>
      </c>
      <c r="N1145" s="40">
        <v>1</v>
      </c>
      <c r="O1145" s="40">
        <v>1</v>
      </c>
      <c r="P1145" s="40">
        <v>0.625</v>
      </c>
      <c r="Q1145" s="40">
        <v>0.25</v>
      </c>
      <c r="R1145" s="40">
        <v>0.25</v>
      </c>
      <c r="S1145" s="40">
        <v>0.125</v>
      </c>
      <c r="T1145" s="40">
        <v>0</v>
      </c>
      <c r="U1145" s="40">
        <v>8</v>
      </c>
    </row>
    <row r="1146" spans="1:21">
      <c r="A1146" s="40">
        <v>10</v>
      </c>
      <c r="B1146" s="40">
        <v>7</v>
      </c>
      <c r="C1146" s="40">
        <v>4</v>
      </c>
      <c r="D1146" s="40">
        <f t="shared" si="154"/>
        <v>0</v>
      </c>
      <c r="E1146" s="40">
        <f t="shared" si="155"/>
        <v>0</v>
      </c>
      <c r="F1146" s="40">
        <f t="shared" si="156"/>
        <v>0</v>
      </c>
      <c r="G1146" s="40">
        <f t="shared" si="157"/>
        <v>0</v>
      </c>
      <c r="H1146" s="40">
        <f t="shared" si="158"/>
        <v>0</v>
      </c>
      <c r="I1146" s="40">
        <f t="shared" si="159"/>
        <v>0</v>
      </c>
      <c r="J1146" s="40">
        <f t="shared" si="160"/>
        <v>0</v>
      </c>
      <c r="K1146" s="40">
        <f t="shared" si="161"/>
        <v>0</v>
      </c>
      <c r="L1146" s="40">
        <f t="shared" si="162"/>
        <v>0</v>
      </c>
      <c r="M1146" s="40">
        <v>1</v>
      </c>
      <c r="N1146" s="40">
        <v>1</v>
      </c>
      <c r="O1146" s="40">
        <v>0.9838709677419355</v>
      </c>
      <c r="P1146" s="40">
        <v>0.82258064516129037</v>
      </c>
      <c r="Q1146" s="40">
        <v>0.30645161290322581</v>
      </c>
      <c r="R1146" s="40">
        <v>8.0645161290322578E-2</v>
      </c>
      <c r="S1146" s="40">
        <v>1.6129032258064516E-2</v>
      </c>
      <c r="T1146" s="40">
        <v>1.6129032258064516E-2</v>
      </c>
      <c r="U1146" s="40">
        <v>62</v>
      </c>
    </row>
    <row r="1147" spans="1:21">
      <c r="A1147" s="40">
        <v>10</v>
      </c>
      <c r="B1147" s="40">
        <v>7</v>
      </c>
      <c r="C1147" s="40">
        <v>5</v>
      </c>
      <c r="D1147" s="40">
        <f t="shared" si="154"/>
        <v>0</v>
      </c>
      <c r="E1147" s="40">
        <f t="shared" si="155"/>
        <v>0</v>
      </c>
      <c r="F1147" s="40">
        <f t="shared" si="156"/>
        <v>0</v>
      </c>
      <c r="G1147" s="40">
        <f t="shared" si="157"/>
        <v>0</v>
      </c>
      <c r="H1147" s="40">
        <f t="shared" si="158"/>
        <v>0</v>
      </c>
      <c r="I1147" s="40">
        <f t="shared" si="159"/>
        <v>0</v>
      </c>
      <c r="J1147" s="40">
        <f t="shared" si="160"/>
        <v>0</v>
      </c>
      <c r="K1147" s="40">
        <f t="shared" si="161"/>
        <v>0</v>
      </c>
      <c r="L1147" s="40">
        <f t="shared" si="162"/>
        <v>0</v>
      </c>
      <c r="M1147" s="40">
        <v>1</v>
      </c>
      <c r="N1147" s="40">
        <v>1</v>
      </c>
      <c r="O1147" s="40">
        <v>0.99310344827586206</v>
      </c>
      <c r="P1147" s="40">
        <v>0.8</v>
      </c>
      <c r="Q1147" s="40">
        <v>0.44137931034482758</v>
      </c>
      <c r="R1147" s="40">
        <v>0.1793103448275862</v>
      </c>
      <c r="S1147" s="40">
        <v>4.8275862068965517E-2</v>
      </c>
      <c r="T1147" s="40">
        <v>3.4482758620689655E-2</v>
      </c>
      <c r="U1147" s="40">
        <v>145</v>
      </c>
    </row>
    <row r="1148" spans="1:21">
      <c r="A1148" s="40">
        <v>10</v>
      </c>
      <c r="B1148" s="40">
        <v>7</v>
      </c>
      <c r="C1148" s="40">
        <v>6</v>
      </c>
      <c r="D1148" s="40">
        <f t="shared" si="154"/>
        <v>0</v>
      </c>
      <c r="E1148" s="40">
        <f t="shared" si="155"/>
        <v>0</v>
      </c>
      <c r="F1148" s="40">
        <f t="shared" si="156"/>
        <v>0</v>
      </c>
      <c r="G1148" s="40">
        <f t="shared" si="157"/>
        <v>0</v>
      </c>
      <c r="H1148" s="40">
        <f t="shared" si="158"/>
        <v>0</v>
      </c>
      <c r="I1148" s="40">
        <f t="shared" si="159"/>
        <v>0</v>
      </c>
      <c r="J1148" s="40">
        <f t="shared" si="160"/>
        <v>0</v>
      </c>
      <c r="K1148" s="40">
        <f t="shared" si="161"/>
        <v>0</v>
      </c>
      <c r="L1148" s="40">
        <f t="shared" si="162"/>
        <v>0</v>
      </c>
      <c r="M1148" s="40">
        <v>1</v>
      </c>
      <c r="N1148" s="40">
        <v>1</v>
      </c>
      <c r="O1148" s="40">
        <v>0.98039215686274506</v>
      </c>
      <c r="P1148" s="40">
        <v>0.8529411764705882</v>
      </c>
      <c r="Q1148" s="40">
        <v>0.50980392156862742</v>
      </c>
      <c r="R1148" s="40">
        <v>0.21568627450980393</v>
      </c>
      <c r="S1148" s="40">
        <v>0.11764705882352941</v>
      </c>
      <c r="T1148" s="40">
        <v>0.10784313725490197</v>
      </c>
      <c r="U1148" s="40">
        <v>102</v>
      </c>
    </row>
    <row r="1149" spans="1:21">
      <c r="A1149" s="40">
        <v>10</v>
      </c>
      <c r="B1149" s="40">
        <v>7</v>
      </c>
      <c r="C1149" s="40">
        <v>7</v>
      </c>
      <c r="D1149" s="40">
        <f t="shared" si="154"/>
        <v>0</v>
      </c>
      <c r="E1149" s="40">
        <f t="shared" si="155"/>
        <v>0</v>
      </c>
      <c r="F1149" s="40">
        <f t="shared" si="156"/>
        <v>0</v>
      </c>
      <c r="G1149" s="40">
        <f t="shared" si="157"/>
        <v>0</v>
      </c>
      <c r="H1149" s="40">
        <f t="shared" si="158"/>
        <v>0</v>
      </c>
      <c r="I1149" s="40">
        <f t="shared" si="159"/>
        <v>0</v>
      </c>
      <c r="J1149" s="40">
        <f t="shared" si="160"/>
        <v>0</v>
      </c>
      <c r="K1149" s="40">
        <f t="shared" si="161"/>
        <v>0</v>
      </c>
      <c r="L1149" s="40">
        <f t="shared" si="162"/>
        <v>0</v>
      </c>
      <c r="M1149" s="40">
        <v>1</v>
      </c>
      <c r="N1149" s="40">
        <v>1</v>
      </c>
      <c r="O1149" s="40">
        <v>0.98113207547169812</v>
      </c>
      <c r="P1149" s="40">
        <v>0.86792452830188682</v>
      </c>
      <c r="Q1149" s="40">
        <v>0.57547169811320753</v>
      </c>
      <c r="R1149" s="40">
        <v>0.330188679245283</v>
      </c>
      <c r="S1149" s="40">
        <v>9.4339622641509441E-2</v>
      </c>
      <c r="T1149" s="40">
        <v>5.6603773584905662E-2</v>
      </c>
      <c r="U1149" s="40">
        <v>106</v>
      </c>
    </row>
    <row r="1150" spans="1:21">
      <c r="A1150" s="40">
        <v>10</v>
      </c>
      <c r="B1150" s="40">
        <v>7</v>
      </c>
      <c r="C1150" s="40">
        <v>8</v>
      </c>
      <c r="D1150" s="40">
        <f t="shared" si="154"/>
        <v>0</v>
      </c>
      <c r="E1150" s="40">
        <f t="shared" si="155"/>
        <v>0</v>
      </c>
      <c r="F1150" s="40">
        <f t="shared" si="156"/>
        <v>0</v>
      </c>
      <c r="G1150" s="40">
        <f t="shared" si="157"/>
        <v>0</v>
      </c>
      <c r="H1150" s="40">
        <f t="shared" si="158"/>
        <v>0</v>
      </c>
      <c r="I1150" s="40">
        <f t="shared" si="159"/>
        <v>0</v>
      </c>
      <c r="J1150" s="40">
        <f t="shared" si="160"/>
        <v>0</v>
      </c>
      <c r="K1150" s="40">
        <f t="shared" si="161"/>
        <v>0</v>
      </c>
      <c r="L1150" s="40">
        <f t="shared" si="162"/>
        <v>0</v>
      </c>
      <c r="M1150" s="40">
        <v>1</v>
      </c>
      <c r="N1150" s="40">
        <v>1</v>
      </c>
      <c r="O1150" s="40">
        <v>1</v>
      </c>
      <c r="P1150" s="40">
        <v>0.82926829268292679</v>
      </c>
      <c r="Q1150" s="40">
        <v>0.70731707317073167</v>
      </c>
      <c r="R1150" s="40">
        <v>0.29268292682926828</v>
      </c>
      <c r="S1150" s="40">
        <v>0.17073170731707318</v>
      </c>
      <c r="T1150" s="40">
        <v>0.14634146341463414</v>
      </c>
      <c r="U1150" s="40">
        <v>41</v>
      </c>
    </row>
    <row r="1151" spans="1:21">
      <c r="A1151" s="40">
        <v>10</v>
      </c>
      <c r="B1151" s="40">
        <v>7</v>
      </c>
      <c r="C1151" s="40">
        <v>9</v>
      </c>
      <c r="D1151" s="40">
        <f t="shared" si="154"/>
        <v>0</v>
      </c>
      <c r="E1151" s="40">
        <f t="shared" si="155"/>
        <v>0</v>
      </c>
      <c r="F1151" s="40">
        <f t="shared" si="156"/>
        <v>0</v>
      </c>
      <c r="G1151" s="40">
        <f t="shared" si="157"/>
        <v>0</v>
      </c>
      <c r="H1151" s="40">
        <f t="shared" si="158"/>
        <v>0</v>
      </c>
      <c r="I1151" s="40">
        <f t="shared" si="159"/>
        <v>0</v>
      </c>
      <c r="J1151" s="40">
        <f t="shared" si="160"/>
        <v>0</v>
      </c>
      <c r="K1151" s="40">
        <f t="shared" si="161"/>
        <v>0</v>
      </c>
      <c r="L1151" s="40">
        <f t="shared" si="162"/>
        <v>0</v>
      </c>
      <c r="M1151" s="40">
        <v>1</v>
      </c>
      <c r="N1151" s="40">
        <v>1</v>
      </c>
      <c r="O1151" s="40">
        <v>1</v>
      </c>
      <c r="P1151" s="40">
        <v>0.88888888888888884</v>
      </c>
      <c r="Q1151" s="40">
        <v>0.66666666666666663</v>
      </c>
      <c r="R1151" s="40">
        <v>0.3888888888888889</v>
      </c>
      <c r="S1151" s="40">
        <v>0.22222222222222221</v>
      </c>
      <c r="T1151" s="40">
        <v>0.16666666666666666</v>
      </c>
      <c r="U1151" s="40">
        <v>18</v>
      </c>
    </row>
    <row r="1152" spans="1:21">
      <c r="A1152" s="40">
        <v>10</v>
      </c>
      <c r="B1152" s="40">
        <v>7</v>
      </c>
      <c r="C1152" s="40">
        <v>10</v>
      </c>
      <c r="D1152" s="40">
        <f t="shared" si="154"/>
        <v>0</v>
      </c>
      <c r="E1152" s="40">
        <f t="shared" si="155"/>
        <v>0</v>
      </c>
      <c r="F1152" s="40">
        <f t="shared" si="156"/>
        <v>0</v>
      </c>
      <c r="G1152" s="40">
        <f t="shared" si="157"/>
        <v>0</v>
      </c>
      <c r="H1152" s="40">
        <f t="shared" si="158"/>
        <v>0</v>
      </c>
      <c r="I1152" s="40">
        <f t="shared" si="159"/>
        <v>0</v>
      </c>
      <c r="J1152" s="40">
        <f t="shared" si="160"/>
        <v>0</v>
      </c>
      <c r="K1152" s="40">
        <f t="shared" si="161"/>
        <v>0</v>
      </c>
      <c r="L1152" s="40">
        <f t="shared" si="162"/>
        <v>0</v>
      </c>
      <c r="M1152" s="40">
        <v>1</v>
      </c>
      <c r="N1152" s="40">
        <v>1</v>
      </c>
      <c r="O1152" s="40">
        <v>1</v>
      </c>
      <c r="P1152" s="40">
        <v>0.8</v>
      </c>
      <c r="Q1152" s="40">
        <v>0.6</v>
      </c>
      <c r="R1152" s="40">
        <v>0.2</v>
      </c>
      <c r="S1152" s="40">
        <v>0.2</v>
      </c>
      <c r="T1152" s="40">
        <v>0.2</v>
      </c>
      <c r="U1152" s="40">
        <v>5</v>
      </c>
    </row>
    <row r="1153" spans="1:21">
      <c r="A1153" s="40">
        <v>10</v>
      </c>
      <c r="B1153" s="40">
        <v>7</v>
      </c>
      <c r="C1153" s="40">
        <v>11</v>
      </c>
      <c r="D1153" s="40">
        <f t="shared" si="154"/>
        <v>0</v>
      </c>
      <c r="E1153" s="40">
        <f t="shared" si="155"/>
        <v>0</v>
      </c>
      <c r="F1153" s="40">
        <f t="shared" si="156"/>
        <v>0</v>
      </c>
      <c r="G1153" s="40">
        <f t="shared" si="157"/>
        <v>0</v>
      </c>
      <c r="H1153" s="40">
        <f t="shared" si="158"/>
        <v>0</v>
      </c>
      <c r="I1153" s="40">
        <f t="shared" si="159"/>
        <v>0</v>
      </c>
      <c r="J1153" s="40">
        <f t="shared" si="160"/>
        <v>0</v>
      </c>
      <c r="K1153" s="40">
        <f t="shared" si="161"/>
        <v>0</v>
      </c>
      <c r="L1153" s="40">
        <f t="shared" si="162"/>
        <v>0</v>
      </c>
      <c r="M1153" s="40">
        <v>1</v>
      </c>
      <c r="N1153" s="40">
        <v>1</v>
      </c>
      <c r="O1153" s="40">
        <v>1</v>
      </c>
      <c r="P1153" s="40">
        <v>1</v>
      </c>
      <c r="Q1153" s="40">
        <v>0</v>
      </c>
      <c r="R1153" s="40">
        <v>0</v>
      </c>
      <c r="S1153" s="40">
        <v>0</v>
      </c>
      <c r="T1153" s="40">
        <v>0</v>
      </c>
      <c r="U1153" s="40">
        <v>1</v>
      </c>
    </row>
    <row r="1154" spans="1:21">
      <c r="A1154" s="40">
        <v>10</v>
      </c>
      <c r="B1154" s="40">
        <v>7</v>
      </c>
      <c r="C1154" s="40">
        <v>12</v>
      </c>
      <c r="D1154" s="40">
        <f t="shared" si="154"/>
        <v>0</v>
      </c>
      <c r="E1154" s="40">
        <f t="shared" si="155"/>
        <v>0</v>
      </c>
      <c r="F1154" s="40">
        <f t="shared" si="156"/>
        <v>0</v>
      </c>
      <c r="G1154" s="40">
        <f t="shared" si="157"/>
        <v>0</v>
      </c>
      <c r="H1154" s="40">
        <f t="shared" si="158"/>
        <v>0</v>
      </c>
      <c r="I1154" s="40">
        <f t="shared" si="159"/>
        <v>0</v>
      </c>
      <c r="J1154" s="40">
        <f t="shared" si="160"/>
        <v>0</v>
      </c>
      <c r="K1154" s="40">
        <f t="shared" si="161"/>
        <v>0</v>
      </c>
      <c r="L1154" s="40">
        <f t="shared" si="162"/>
        <v>0</v>
      </c>
      <c r="M1154" s="40">
        <v>1</v>
      </c>
      <c r="N1154" s="40">
        <v>1</v>
      </c>
      <c r="O1154" s="40">
        <v>1</v>
      </c>
      <c r="P1154" s="40">
        <v>0.77777777777777779</v>
      </c>
      <c r="Q1154" s="40">
        <v>0.77777777777777779</v>
      </c>
      <c r="R1154" s="40">
        <v>0.44444444444444442</v>
      </c>
      <c r="S1154" s="40">
        <v>0.33333333333333331</v>
      </c>
      <c r="T1154" s="40">
        <v>0.1111111111111111</v>
      </c>
      <c r="U1154" s="40">
        <v>9</v>
      </c>
    </row>
    <row r="1155" spans="1:21">
      <c r="A1155" s="40">
        <v>10</v>
      </c>
      <c r="B1155" s="40">
        <v>8</v>
      </c>
      <c r="C1155" s="40">
        <v>2</v>
      </c>
      <c r="D1155" s="40">
        <f t="shared" ref="D1155:D1218" si="163">IF(AND($A1155=$X$2,$B1155=$X$33,$C1155=$X$18),M1155,0)</f>
        <v>0</v>
      </c>
      <c r="E1155" s="40">
        <f t="shared" ref="E1155:E1218" si="164">IF(AND($A1155=$X$2,$B1155=$X$33,$C1155=$X$18),N1155,0)</f>
        <v>0</v>
      </c>
      <c r="F1155" s="40">
        <f t="shared" ref="F1155:F1218" si="165">IF(AND($A1155=$X$2,$B1155=$X$33,$C1155=$X$18),O1155,0)</f>
        <v>0</v>
      </c>
      <c r="G1155" s="40">
        <f t="shared" ref="G1155:G1218" si="166">IF(AND($A1155=$X$2,$B1155=$X$33,$C1155=$X$18),P1155,0)</f>
        <v>0</v>
      </c>
      <c r="H1155" s="40">
        <f t="shared" ref="H1155:H1218" si="167">IF(AND($A1155=$X$2,$B1155=$X$33,$C1155=$X$18),Q1155,0)</f>
        <v>0</v>
      </c>
      <c r="I1155" s="40">
        <f t="shared" ref="I1155:I1218" si="168">IF(AND($A1155=$X$2,$B1155=$X$33,$C1155=$X$18),R1155,0)</f>
        <v>0</v>
      </c>
      <c r="J1155" s="40">
        <f t="shared" ref="J1155:J1218" si="169">IF(AND($A1155=$X$2,$B1155=$X$33,$C1155=$X$18),S1155,0)</f>
        <v>0</v>
      </c>
      <c r="K1155" s="40">
        <f t="shared" ref="K1155:K1218" si="170">IF(AND($A1155=$X$2,$B1155=$X$33,$C1155=$X$18),T1155,0)</f>
        <v>0</v>
      </c>
      <c r="L1155" s="40">
        <f t="shared" ref="L1155:L1218" si="171">IF(AND($A1155=$X$2,$B1155=$X$33,$C1155=$X$18),U1155,0)</f>
        <v>0</v>
      </c>
      <c r="M1155" s="40">
        <v>1</v>
      </c>
      <c r="N1155" s="40">
        <v>1</v>
      </c>
      <c r="O1155" s="40">
        <v>1</v>
      </c>
      <c r="P1155" s="40">
        <v>1</v>
      </c>
      <c r="Q1155" s="40">
        <v>0</v>
      </c>
      <c r="R1155" s="40">
        <v>0</v>
      </c>
      <c r="S1155" s="40">
        <v>0</v>
      </c>
      <c r="T1155" s="40">
        <v>0</v>
      </c>
      <c r="U1155" s="40">
        <v>1</v>
      </c>
    </row>
    <row r="1156" spans="1:21">
      <c r="A1156" s="40">
        <v>10</v>
      </c>
      <c r="B1156" s="40">
        <v>8</v>
      </c>
      <c r="C1156" s="40">
        <v>4</v>
      </c>
      <c r="D1156" s="40">
        <f t="shared" si="163"/>
        <v>0</v>
      </c>
      <c r="E1156" s="40">
        <f t="shared" si="164"/>
        <v>0</v>
      </c>
      <c r="F1156" s="40">
        <f t="shared" si="165"/>
        <v>0</v>
      </c>
      <c r="G1156" s="40">
        <f t="shared" si="166"/>
        <v>0</v>
      </c>
      <c r="H1156" s="40">
        <f t="shared" si="167"/>
        <v>0</v>
      </c>
      <c r="I1156" s="40">
        <f t="shared" si="168"/>
        <v>0</v>
      </c>
      <c r="J1156" s="40">
        <f t="shared" si="169"/>
        <v>0</v>
      </c>
      <c r="K1156" s="40">
        <f t="shared" si="170"/>
        <v>0</v>
      </c>
      <c r="L1156" s="40">
        <f t="shared" si="171"/>
        <v>0</v>
      </c>
      <c r="M1156" s="40">
        <v>1</v>
      </c>
      <c r="N1156" s="40">
        <v>1</v>
      </c>
      <c r="O1156" s="40">
        <v>1</v>
      </c>
      <c r="P1156" s="40">
        <v>0.96</v>
      </c>
      <c r="Q1156" s="40">
        <v>0.68</v>
      </c>
      <c r="R1156" s="40">
        <v>0.16</v>
      </c>
      <c r="S1156" s="40">
        <v>0.04</v>
      </c>
      <c r="T1156" s="40">
        <v>0</v>
      </c>
      <c r="U1156" s="40">
        <v>25</v>
      </c>
    </row>
    <row r="1157" spans="1:21">
      <c r="A1157" s="40">
        <v>10</v>
      </c>
      <c r="B1157" s="40">
        <v>8</v>
      </c>
      <c r="C1157" s="40">
        <v>5</v>
      </c>
      <c r="D1157" s="40">
        <f t="shared" si="163"/>
        <v>0</v>
      </c>
      <c r="E1157" s="40">
        <f t="shared" si="164"/>
        <v>0</v>
      </c>
      <c r="F1157" s="40">
        <f t="shared" si="165"/>
        <v>0</v>
      </c>
      <c r="G1157" s="40">
        <f t="shared" si="166"/>
        <v>0</v>
      </c>
      <c r="H1157" s="40">
        <f t="shared" si="167"/>
        <v>0</v>
      </c>
      <c r="I1157" s="40">
        <f t="shared" si="168"/>
        <v>0</v>
      </c>
      <c r="J1157" s="40">
        <f t="shared" si="169"/>
        <v>0</v>
      </c>
      <c r="K1157" s="40">
        <f t="shared" si="170"/>
        <v>0</v>
      </c>
      <c r="L1157" s="40">
        <f t="shared" si="171"/>
        <v>0</v>
      </c>
      <c r="M1157" s="40">
        <v>1</v>
      </c>
      <c r="N1157" s="40">
        <v>1</v>
      </c>
      <c r="O1157" s="40">
        <v>1</v>
      </c>
      <c r="P1157" s="40">
        <v>0.921875</v>
      </c>
      <c r="Q1157" s="40">
        <v>0.609375</v>
      </c>
      <c r="R1157" s="40">
        <v>0.203125</v>
      </c>
      <c r="S1157" s="40">
        <v>7.8125E-2</v>
      </c>
      <c r="T1157" s="40">
        <v>6.25E-2</v>
      </c>
      <c r="U1157" s="40">
        <v>64</v>
      </c>
    </row>
    <row r="1158" spans="1:21">
      <c r="A1158" s="40">
        <v>10</v>
      </c>
      <c r="B1158" s="40">
        <v>8</v>
      </c>
      <c r="C1158" s="40">
        <v>6</v>
      </c>
      <c r="D1158" s="40">
        <f t="shared" si="163"/>
        <v>0</v>
      </c>
      <c r="E1158" s="40">
        <f t="shared" si="164"/>
        <v>0</v>
      </c>
      <c r="F1158" s="40">
        <f t="shared" si="165"/>
        <v>0</v>
      </c>
      <c r="G1158" s="40">
        <f t="shared" si="166"/>
        <v>0</v>
      </c>
      <c r="H1158" s="40">
        <f t="shared" si="167"/>
        <v>0</v>
      </c>
      <c r="I1158" s="40">
        <f t="shared" si="168"/>
        <v>0</v>
      </c>
      <c r="J1158" s="40">
        <f t="shared" si="169"/>
        <v>0</v>
      </c>
      <c r="K1158" s="40">
        <f t="shared" si="170"/>
        <v>0</v>
      </c>
      <c r="L1158" s="40">
        <f t="shared" si="171"/>
        <v>0</v>
      </c>
      <c r="M1158" s="40">
        <v>1</v>
      </c>
      <c r="N1158" s="40">
        <v>1</v>
      </c>
      <c r="O1158" s="40">
        <v>1</v>
      </c>
      <c r="P1158" s="40">
        <v>0.94202898550724634</v>
      </c>
      <c r="Q1158" s="40">
        <v>0.78260869565217395</v>
      </c>
      <c r="R1158" s="40">
        <v>0.49275362318840582</v>
      </c>
      <c r="S1158" s="40">
        <v>0.18840579710144928</v>
      </c>
      <c r="T1158" s="40">
        <v>0.14492753623188406</v>
      </c>
      <c r="U1158" s="40">
        <v>69</v>
      </c>
    </row>
    <row r="1159" spans="1:21">
      <c r="A1159" s="40">
        <v>10</v>
      </c>
      <c r="B1159" s="40">
        <v>8</v>
      </c>
      <c r="C1159" s="40">
        <v>7</v>
      </c>
      <c r="D1159" s="40">
        <f t="shared" si="163"/>
        <v>0</v>
      </c>
      <c r="E1159" s="40">
        <f t="shared" si="164"/>
        <v>0</v>
      </c>
      <c r="F1159" s="40">
        <f t="shared" si="165"/>
        <v>0</v>
      </c>
      <c r="G1159" s="40">
        <f t="shared" si="166"/>
        <v>0</v>
      </c>
      <c r="H1159" s="40">
        <f t="shared" si="167"/>
        <v>0</v>
      </c>
      <c r="I1159" s="40">
        <f t="shared" si="168"/>
        <v>0</v>
      </c>
      <c r="J1159" s="40">
        <f t="shared" si="169"/>
        <v>0</v>
      </c>
      <c r="K1159" s="40">
        <f t="shared" si="170"/>
        <v>0</v>
      </c>
      <c r="L1159" s="40">
        <f t="shared" si="171"/>
        <v>0</v>
      </c>
      <c r="M1159" s="40">
        <v>1</v>
      </c>
      <c r="N1159" s="40">
        <v>1</v>
      </c>
      <c r="O1159" s="40">
        <v>0.9887640449438202</v>
      </c>
      <c r="P1159" s="40">
        <v>0.93258426966292129</v>
      </c>
      <c r="Q1159" s="40">
        <v>0.7078651685393258</v>
      </c>
      <c r="R1159" s="40">
        <v>0.42696629213483145</v>
      </c>
      <c r="S1159" s="40">
        <v>0.16853932584269662</v>
      </c>
      <c r="T1159" s="40">
        <v>0.11235955056179775</v>
      </c>
      <c r="U1159" s="40">
        <v>89</v>
      </c>
    </row>
    <row r="1160" spans="1:21">
      <c r="A1160" s="40">
        <v>10</v>
      </c>
      <c r="B1160" s="40">
        <v>8</v>
      </c>
      <c r="C1160" s="40">
        <v>8</v>
      </c>
      <c r="D1160" s="40">
        <f t="shared" si="163"/>
        <v>0</v>
      </c>
      <c r="E1160" s="40">
        <f t="shared" si="164"/>
        <v>0</v>
      </c>
      <c r="F1160" s="40">
        <f t="shared" si="165"/>
        <v>0</v>
      </c>
      <c r="G1160" s="40">
        <f t="shared" si="166"/>
        <v>0</v>
      </c>
      <c r="H1160" s="40">
        <f t="shared" si="167"/>
        <v>0</v>
      </c>
      <c r="I1160" s="40">
        <f t="shared" si="168"/>
        <v>0</v>
      </c>
      <c r="J1160" s="40">
        <f t="shared" si="169"/>
        <v>0</v>
      </c>
      <c r="K1160" s="40">
        <f t="shared" si="170"/>
        <v>0</v>
      </c>
      <c r="L1160" s="40">
        <f t="shared" si="171"/>
        <v>0</v>
      </c>
      <c r="M1160" s="40">
        <v>1</v>
      </c>
      <c r="N1160" s="40">
        <v>1</v>
      </c>
      <c r="O1160" s="40">
        <v>1</v>
      </c>
      <c r="P1160" s="40">
        <v>0.9</v>
      </c>
      <c r="Q1160" s="40">
        <v>0.73333333333333328</v>
      </c>
      <c r="R1160" s="40">
        <v>0.46666666666666667</v>
      </c>
      <c r="S1160" s="40">
        <v>0.26666666666666666</v>
      </c>
      <c r="T1160" s="40">
        <v>0.23333333333333334</v>
      </c>
      <c r="U1160" s="40">
        <v>30</v>
      </c>
    </row>
    <row r="1161" spans="1:21">
      <c r="A1161" s="40">
        <v>10</v>
      </c>
      <c r="B1161" s="40">
        <v>8</v>
      </c>
      <c r="C1161" s="40">
        <v>9</v>
      </c>
      <c r="D1161" s="40">
        <f t="shared" si="163"/>
        <v>0</v>
      </c>
      <c r="E1161" s="40">
        <f t="shared" si="164"/>
        <v>0</v>
      </c>
      <c r="F1161" s="40">
        <f t="shared" si="165"/>
        <v>0</v>
      </c>
      <c r="G1161" s="40">
        <f t="shared" si="166"/>
        <v>0</v>
      </c>
      <c r="H1161" s="40">
        <f t="shared" si="167"/>
        <v>0</v>
      </c>
      <c r="I1161" s="40">
        <f t="shared" si="168"/>
        <v>0</v>
      </c>
      <c r="J1161" s="40">
        <f t="shared" si="169"/>
        <v>0</v>
      </c>
      <c r="K1161" s="40">
        <f t="shared" si="170"/>
        <v>0</v>
      </c>
      <c r="L1161" s="40">
        <f t="shared" si="171"/>
        <v>0</v>
      </c>
      <c r="M1161" s="40">
        <v>1</v>
      </c>
      <c r="N1161" s="40">
        <v>1</v>
      </c>
      <c r="O1161" s="40">
        <v>1</v>
      </c>
      <c r="P1161" s="40">
        <v>0.90476190476190477</v>
      </c>
      <c r="Q1161" s="40">
        <v>0.7142857142857143</v>
      </c>
      <c r="R1161" s="40">
        <v>0.5714285714285714</v>
      </c>
      <c r="S1161" s="40">
        <v>0.33333333333333331</v>
      </c>
      <c r="T1161" s="40">
        <v>0.33333333333333331</v>
      </c>
      <c r="U1161" s="40">
        <v>21</v>
      </c>
    </row>
    <row r="1162" spans="1:21">
      <c r="A1162" s="40">
        <v>10</v>
      </c>
      <c r="B1162" s="40">
        <v>8</v>
      </c>
      <c r="C1162" s="40">
        <v>10</v>
      </c>
      <c r="D1162" s="40">
        <f t="shared" si="163"/>
        <v>0</v>
      </c>
      <c r="E1162" s="40">
        <f t="shared" si="164"/>
        <v>0</v>
      </c>
      <c r="F1162" s="40">
        <f t="shared" si="165"/>
        <v>0</v>
      </c>
      <c r="G1162" s="40">
        <f t="shared" si="166"/>
        <v>0</v>
      </c>
      <c r="H1162" s="40">
        <f t="shared" si="167"/>
        <v>0</v>
      </c>
      <c r="I1162" s="40">
        <f t="shared" si="168"/>
        <v>0</v>
      </c>
      <c r="J1162" s="40">
        <f t="shared" si="169"/>
        <v>0</v>
      </c>
      <c r="K1162" s="40">
        <f t="shared" si="170"/>
        <v>0</v>
      </c>
      <c r="L1162" s="40">
        <f t="shared" si="171"/>
        <v>0</v>
      </c>
      <c r="M1162" s="40">
        <v>1</v>
      </c>
      <c r="N1162" s="40">
        <v>1</v>
      </c>
      <c r="O1162" s="40">
        <v>1</v>
      </c>
      <c r="P1162" s="40">
        <v>1</v>
      </c>
      <c r="Q1162" s="40">
        <v>0.9</v>
      </c>
      <c r="R1162" s="40">
        <v>0.7</v>
      </c>
      <c r="S1162" s="40">
        <v>0.7</v>
      </c>
      <c r="T1162" s="40">
        <v>0.6</v>
      </c>
      <c r="U1162" s="40">
        <v>10</v>
      </c>
    </row>
    <row r="1163" spans="1:21">
      <c r="A1163" s="40">
        <v>10</v>
      </c>
      <c r="B1163" s="40">
        <v>8</v>
      </c>
      <c r="C1163" s="40">
        <v>11</v>
      </c>
      <c r="D1163" s="40">
        <f t="shared" si="163"/>
        <v>0</v>
      </c>
      <c r="E1163" s="40">
        <f t="shared" si="164"/>
        <v>0</v>
      </c>
      <c r="F1163" s="40">
        <f t="shared" si="165"/>
        <v>0</v>
      </c>
      <c r="G1163" s="40">
        <f t="shared" si="166"/>
        <v>0</v>
      </c>
      <c r="H1163" s="40">
        <f t="shared" si="167"/>
        <v>0</v>
      </c>
      <c r="I1163" s="40">
        <f t="shared" si="168"/>
        <v>0</v>
      </c>
      <c r="J1163" s="40">
        <f t="shared" si="169"/>
        <v>0</v>
      </c>
      <c r="K1163" s="40">
        <f t="shared" si="170"/>
        <v>0</v>
      </c>
      <c r="L1163" s="40">
        <f t="shared" si="171"/>
        <v>0</v>
      </c>
      <c r="M1163" s="40">
        <v>1</v>
      </c>
      <c r="N1163" s="40">
        <v>1</v>
      </c>
      <c r="O1163" s="40">
        <v>1</v>
      </c>
      <c r="P1163" s="40">
        <v>0.5</v>
      </c>
      <c r="Q1163" s="40">
        <v>0.5</v>
      </c>
      <c r="R1163" s="40">
        <v>0.5</v>
      </c>
      <c r="S1163" s="40">
        <v>0.5</v>
      </c>
      <c r="T1163" s="40">
        <v>0</v>
      </c>
      <c r="U1163" s="40">
        <v>2</v>
      </c>
    </row>
    <row r="1164" spans="1:21">
      <c r="A1164" s="40">
        <v>10</v>
      </c>
      <c r="B1164" s="40">
        <v>9</v>
      </c>
      <c r="C1164" s="40">
        <v>4</v>
      </c>
      <c r="D1164" s="40">
        <f t="shared" si="163"/>
        <v>0</v>
      </c>
      <c r="E1164" s="40">
        <f t="shared" si="164"/>
        <v>0</v>
      </c>
      <c r="F1164" s="40">
        <f t="shared" si="165"/>
        <v>0</v>
      </c>
      <c r="G1164" s="40">
        <f t="shared" si="166"/>
        <v>0</v>
      </c>
      <c r="H1164" s="40">
        <f t="shared" si="167"/>
        <v>0</v>
      </c>
      <c r="I1164" s="40">
        <f t="shared" si="168"/>
        <v>0</v>
      </c>
      <c r="J1164" s="40">
        <f t="shared" si="169"/>
        <v>0</v>
      </c>
      <c r="K1164" s="40">
        <f t="shared" si="170"/>
        <v>0</v>
      </c>
      <c r="L1164" s="40">
        <f t="shared" si="171"/>
        <v>0</v>
      </c>
      <c r="M1164" s="40">
        <v>1</v>
      </c>
      <c r="N1164" s="40">
        <v>1</v>
      </c>
      <c r="O1164" s="40">
        <v>1</v>
      </c>
      <c r="P1164" s="40">
        <v>1</v>
      </c>
      <c r="Q1164" s="40">
        <v>0.875</v>
      </c>
      <c r="R1164" s="40">
        <v>0.25</v>
      </c>
      <c r="S1164" s="40">
        <v>0</v>
      </c>
      <c r="T1164" s="40">
        <v>0</v>
      </c>
      <c r="U1164" s="40">
        <v>8</v>
      </c>
    </row>
    <row r="1165" spans="1:21">
      <c r="A1165" s="40">
        <v>10</v>
      </c>
      <c r="B1165" s="40">
        <v>9</v>
      </c>
      <c r="C1165" s="40">
        <v>5</v>
      </c>
      <c r="D1165" s="40">
        <f t="shared" si="163"/>
        <v>0</v>
      </c>
      <c r="E1165" s="40">
        <f t="shared" si="164"/>
        <v>0</v>
      </c>
      <c r="F1165" s="40">
        <f t="shared" si="165"/>
        <v>0</v>
      </c>
      <c r="G1165" s="40">
        <f t="shared" si="166"/>
        <v>0</v>
      </c>
      <c r="H1165" s="40">
        <f t="shared" si="167"/>
        <v>0</v>
      </c>
      <c r="I1165" s="40">
        <f t="shared" si="168"/>
        <v>0</v>
      </c>
      <c r="J1165" s="40">
        <f t="shared" si="169"/>
        <v>0</v>
      </c>
      <c r="K1165" s="40">
        <f t="shared" si="170"/>
        <v>0</v>
      </c>
      <c r="L1165" s="40">
        <f t="shared" si="171"/>
        <v>0</v>
      </c>
      <c r="M1165" s="40">
        <v>1</v>
      </c>
      <c r="N1165" s="40">
        <v>1</v>
      </c>
      <c r="O1165" s="40">
        <v>1</v>
      </c>
      <c r="P1165" s="40">
        <v>0.97560975609756095</v>
      </c>
      <c r="Q1165" s="40">
        <v>0.97560975609756095</v>
      </c>
      <c r="R1165" s="40">
        <v>0.53658536585365857</v>
      </c>
      <c r="S1165" s="40">
        <v>0.29268292682926828</v>
      </c>
      <c r="T1165" s="40">
        <v>0.24390243902439024</v>
      </c>
      <c r="U1165" s="40">
        <v>41</v>
      </c>
    </row>
    <row r="1166" spans="1:21">
      <c r="A1166" s="40">
        <v>10</v>
      </c>
      <c r="B1166" s="40">
        <v>9</v>
      </c>
      <c r="C1166" s="40">
        <v>6</v>
      </c>
      <c r="D1166" s="40">
        <f t="shared" si="163"/>
        <v>0</v>
      </c>
      <c r="E1166" s="40">
        <f t="shared" si="164"/>
        <v>0</v>
      </c>
      <c r="F1166" s="40">
        <f t="shared" si="165"/>
        <v>0</v>
      </c>
      <c r="G1166" s="40">
        <f t="shared" si="166"/>
        <v>0</v>
      </c>
      <c r="H1166" s="40">
        <f t="shared" si="167"/>
        <v>0</v>
      </c>
      <c r="I1166" s="40">
        <f t="shared" si="168"/>
        <v>0</v>
      </c>
      <c r="J1166" s="40">
        <f t="shared" si="169"/>
        <v>0</v>
      </c>
      <c r="K1166" s="40">
        <f t="shared" si="170"/>
        <v>0</v>
      </c>
      <c r="L1166" s="40">
        <f t="shared" si="171"/>
        <v>0</v>
      </c>
      <c r="M1166" s="40">
        <v>1</v>
      </c>
      <c r="N1166" s="40">
        <v>1</v>
      </c>
      <c r="O1166" s="40">
        <v>1</v>
      </c>
      <c r="P1166" s="40">
        <v>0.96923076923076923</v>
      </c>
      <c r="Q1166" s="40">
        <v>0.86153846153846159</v>
      </c>
      <c r="R1166" s="40">
        <v>0.50769230769230766</v>
      </c>
      <c r="S1166" s="40">
        <v>0.29230769230769232</v>
      </c>
      <c r="T1166" s="40">
        <v>0.2</v>
      </c>
      <c r="U1166" s="40">
        <v>65</v>
      </c>
    </row>
    <row r="1167" spans="1:21">
      <c r="A1167" s="40">
        <v>10</v>
      </c>
      <c r="B1167" s="40">
        <v>9</v>
      </c>
      <c r="C1167" s="40">
        <v>7</v>
      </c>
      <c r="D1167" s="40">
        <f t="shared" si="163"/>
        <v>0</v>
      </c>
      <c r="E1167" s="40">
        <f t="shared" si="164"/>
        <v>0</v>
      </c>
      <c r="F1167" s="40">
        <f t="shared" si="165"/>
        <v>0</v>
      </c>
      <c r="G1167" s="40">
        <f t="shared" si="166"/>
        <v>0</v>
      </c>
      <c r="H1167" s="40">
        <f t="shared" si="167"/>
        <v>0</v>
      </c>
      <c r="I1167" s="40">
        <f t="shared" si="168"/>
        <v>0</v>
      </c>
      <c r="J1167" s="40">
        <f t="shared" si="169"/>
        <v>0</v>
      </c>
      <c r="K1167" s="40">
        <f t="shared" si="170"/>
        <v>0</v>
      </c>
      <c r="L1167" s="40">
        <f t="shared" si="171"/>
        <v>0</v>
      </c>
      <c r="M1167" s="40">
        <v>1</v>
      </c>
      <c r="N1167" s="40">
        <v>1</v>
      </c>
      <c r="O1167" s="40">
        <v>1</v>
      </c>
      <c r="P1167" s="40">
        <v>0.95652173913043481</v>
      </c>
      <c r="Q1167" s="40">
        <v>0.92753623188405798</v>
      </c>
      <c r="R1167" s="40">
        <v>0.69565217391304346</v>
      </c>
      <c r="S1167" s="40">
        <v>0.36231884057971014</v>
      </c>
      <c r="T1167" s="40">
        <v>0.2608695652173913</v>
      </c>
      <c r="U1167" s="40">
        <v>69</v>
      </c>
    </row>
    <row r="1168" spans="1:21">
      <c r="A1168" s="40">
        <v>10</v>
      </c>
      <c r="B1168" s="40">
        <v>9</v>
      </c>
      <c r="C1168" s="40">
        <v>8</v>
      </c>
      <c r="D1168" s="40">
        <f t="shared" si="163"/>
        <v>0</v>
      </c>
      <c r="E1168" s="40">
        <f t="shared" si="164"/>
        <v>0</v>
      </c>
      <c r="F1168" s="40">
        <f t="shared" si="165"/>
        <v>0</v>
      </c>
      <c r="G1168" s="40">
        <f t="shared" si="166"/>
        <v>0</v>
      </c>
      <c r="H1168" s="40">
        <f t="shared" si="167"/>
        <v>0</v>
      </c>
      <c r="I1168" s="40">
        <f t="shared" si="168"/>
        <v>0</v>
      </c>
      <c r="J1168" s="40">
        <f t="shared" si="169"/>
        <v>0</v>
      </c>
      <c r="K1168" s="40">
        <f t="shared" si="170"/>
        <v>0</v>
      </c>
      <c r="L1168" s="40">
        <f t="shared" si="171"/>
        <v>0</v>
      </c>
      <c r="M1168" s="40">
        <v>1</v>
      </c>
      <c r="N1168" s="40">
        <v>1</v>
      </c>
      <c r="O1168" s="40">
        <v>1</v>
      </c>
      <c r="P1168" s="40">
        <v>0.97142857142857142</v>
      </c>
      <c r="Q1168" s="40">
        <v>0.91428571428571426</v>
      </c>
      <c r="R1168" s="40">
        <v>0.62857142857142856</v>
      </c>
      <c r="S1168" s="40">
        <v>0.25714285714285712</v>
      </c>
      <c r="T1168" s="40">
        <v>0.17142857142857143</v>
      </c>
      <c r="U1168" s="40">
        <v>35</v>
      </c>
    </row>
    <row r="1169" spans="1:21">
      <c r="A1169" s="40">
        <v>10</v>
      </c>
      <c r="B1169" s="40">
        <v>9</v>
      </c>
      <c r="C1169" s="40">
        <v>9</v>
      </c>
      <c r="D1169" s="40">
        <f t="shared" si="163"/>
        <v>0</v>
      </c>
      <c r="E1169" s="40">
        <f t="shared" si="164"/>
        <v>0</v>
      </c>
      <c r="F1169" s="40">
        <f t="shared" si="165"/>
        <v>0</v>
      </c>
      <c r="G1169" s="40">
        <f t="shared" si="166"/>
        <v>0</v>
      </c>
      <c r="H1169" s="40">
        <f t="shared" si="167"/>
        <v>0</v>
      </c>
      <c r="I1169" s="40">
        <f t="shared" si="168"/>
        <v>0</v>
      </c>
      <c r="J1169" s="40">
        <f t="shared" si="169"/>
        <v>0</v>
      </c>
      <c r="K1169" s="40">
        <f t="shared" si="170"/>
        <v>0</v>
      </c>
      <c r="L1169" s="40">
        <f t="shared" si="171"/>
        <v>0</v>
      </c>
      <c r="M1169" s="40">
        <v>1</v>
      </c>
      <c r="N1169" s="40">
        <v>1</v>
      </c>
      <c r="O1169" s="40">
        <v>1</v>
      </c>
      <c r="P1169" s="40">
        <v>0.89473684210526316</v>
      </c>
      <c r="Q1169" s="40">
        <v>0.89473684210526316</v>
      </c>
      <c r="R1169" s="40">
        <v>0.78947368421052633</v>
      </c>
      <c r="S1169" s="40">
        <v>0.57894736842105265</v>
      </c>
      <c r="T1169" s="40">
        <v>0.42105263157894735</v>
      </c>
      <c r="U1169" s="40">
        <v>19</v>
      </c>
    </row>
    <row r="1170" spans="1:21">
      <c r="A1170" s="40">
        <v>10</v>
      </c>
      <c r="B1170" s="40">
        <v>9</v>
      </c>
      <c r="C1170" s="40">
        <v>10</v>
      </c>
      <c r="D1170" s="40">
        <f t="shared" si="163"/>
        <v>0</v>
      </c>
      <c r="E1170" s="40">
        <f t="shared" si="164"/>
        <v>0</v>
      </c>
      <c r="F1170" s="40">
        <f t="shared" si="165"/>
        <v>0</v>
      </c>
      <c r="G1170" s="40">
        <f t="shared" si="166"/>
        <v>0</v>
      </c>
      <c r="H1170" s="40">
        <f t="shared" si="167"/>
        <v>0</v>
      </c>
      <c r="I1170" s="40">
        <f t="shared" si="168"/>
        <v>0</v>
      </c>
      <c r="J1170" s="40">
        <f t="shared" si="169"/>
        <v>0</v>
      </c>
      <c r="K1170" s="40">
        <f t="shared" si="170"/>
        <v>0</v>
      </c>
      <c r="L1170" s="40">
        <f t="shared" si="171"/>
        <v>0</v>
      </c>
      <c r="M1170" s="40">
        <v>1</v>
      </c>
      <c r="N1170" s="40">
        <v>1</v>
      </c>
      <c r="O1170" s="40">
        <v>1</v>
      </c>
      <c r="P1170" s="40">
        <v>0.90909090909090906</v>
      </c>
      <c r="Q1170" s="40">
        <v>0.63636363636363635</v>
      </c>
      <c r="R1170" s="40">
        <v>0.63636363636363635</v>
      </c>
      <c r="S1170" s="40">
        <v>0.27272727272727271</v>
      </c>
      <c r="T1170" s="40">
        <v>0.18181818181818182</v>
      </c>
      <c r="U1170" s="40">
        <v>11</v>
      </c>
    </row>
    <row r="1171" spans="1:21">
      <c r="A1171" s="40">
        <v>10</v>
      </c>
      <c r="B1171" s="40">
        <v>9</v>
      </c>
      <c r="C1171" s="40">
        <v>11</v>
      </c>
      <c r="D1171" s="40">
        <f t="shared" si="163"/>
        <v>0</v>
      </c>
      <c r="E1171" s="40">
        <f t="shared" si="164"/>
        <v>0</v>
      </c>
      <c r="F1171" s="40">
        <f t="shared" si="165"/>
        <v>0</v>
      </c>
      <c r="G1171" s="40">
        <f t="shared" si="166"/>
        <v>0</v>
      </c>
      <c r="H1171" s="40">
        <f t="shared" si="167"/>
        <v>0</v>
      </c>
      <c r="I1171" s="40">
        <f t="shared" si="168"/>
        <v>0</v>
      </c>
      <c r="J1171" s="40">
        <f t="shared" si="169"/>
        <v>0</v>
      </c>
      <c r="K1171" s="40">
        <f t="shared" si="170"/>
        <v>0</v>
      </c>
      <c r="L1171" s="40">
        <f t="shared" si="171"/>
        <v>0</v>
      </c>
      <c r="M1171" s="40">
        <v>1</v>
      </c>
      <c r="N1171" s="40">
        <v>1</v>
      </c>
      <c r="O1171" s="40">
        <v>1</v>
      </c>
      <c r="P1171" s="40">
        <v>1</v>
      </c>
      <c r="Q1171" s="40">
        <v>0.75</v>
      </c>
      <c r="R1171" s="40">
        <v>0.5</v>
      </c>
      <c r="S1171" s="40">
        <v>0.5</v>
      </c>
      <c r="T1171" s="40">
        <v>0.25</v>
      </c>
      <c r="U1171" s="40">
        <v>4</v>
      </c>
    </row>
    <row r="1172" spans="1:21">
      <c r="A1172" s="40">
        <v>10</v>
      </c>
      <c r="B1172" s="40">
        <v>9</v>
      </c>
      <c r="C1172" s="40">
        <v>12</v>
      </c>
      <c r="D1172" s="40">
        <f t="shared" si="163"/>
        <v>0</v>
      </c>
      <c r="E1172" s="40">
        <f t="shared" si="164"/>
        <v>0</v>
      </c>
      <c r="F1172" s="40">
        <f t="shared" si="165"/>
        <v>0</v>
      </c>
      <c r="G1172" s="40">
        <f t="shared" si="166"/>
        <v>0</v>
      </c>
      <c r="H1172" s="40">
        <f t="shared" si="167"/>
        <v>0</v>
      </c>
      <c r="I1172" s="40">
        <f t="shared" si="168"/>
        <v>0</v>
      </c>
      <c r="J1172" s="40">
        <f t="shared" si="169"/>
        <v>0</v>
      </c>
      <c r="K1172" s="40">
        <f t="shared" si="170"/>
        <v>0</v>
      </c>
      <c r="L1172" s="40">
        <f t="shared" si="171"/>
        <v>0</v>
      </c>
      <c r="M1172" s="40">
        <v>1</v>
      </c>
      <c r="N1172" s="40">
        <v>1</v>
      </c>
      <c r="O1172" s="40">
        <v>1</v>
      </c>
      <c r="P1172" s="40">
        <v>1</v>
      </c>
      <c r="Q1172" s="40">
        <v>0.875</v>
      </c>
      <c r="R1172" s="40">
        <v>0.625</v>
      </c>
      <c r="S1172" s="40">
        <v>0.375</v>
      </c>
      <c r="T1172" s="40">
        <v>0.375</v>
      </c>
      <c r="U1172" s="40">
        <v>8</v>
      </c>
    </row>
    <row r="1173" spans="1:21">
      <c r="A1173" s="40">
        <v>10</v>
      </c>
      <c r="B1173" s="40">
        <v>10</v>
      </c>
      <c r="C1173" s="40">
        <v>4</v>
      </c>
      <c r="D1173" s="40">
        <f t="shared" si="163"/>
        <v>0</v>
      </c>
      <c r="E1173" s="40">
        <f t="shared" si="164"/>
        <v>0</v>
      </c>
      <c r="F1173" s="40">
        <f t="shared" si="165"/>
        <v>0</v>
      </c>
      <c r="G1173" s="40">
        <f t="shared" si="166"/>
        <v>0</v>
      </c>
      <c r="H1173" s="40">
        <f t="shared" si="167"/>
        <v>0</v>
      </c>
      <c r="I1173" s="40">
        <f t="shared" si="168"/>
        <v>0</v>
      </c>
      <c r="J1173" s="40">
        <f t="shared" si="169"/>
        <v>0</v>
      </c>
      <c r="K1173" s="40">
        <f t="shared" si="170"/>
        <v>0</v>
      </c>
      <c r="L1173" s="40">
        <f t="shared" si="171"/>
        <v>0</v>
      </c>
      <c r="M1173" s="40">
        <v>1</v>
      </c>
      <c r="N1173" s="40">
        <v>1</v>
      </c>
      <c r="O1173" s="40">
        <v>1</v>
      </c>
      <c r="P1173" s="40">
        <v>1</v>
      </c>
      <c r="Q1173" s="40">
        <v>1</v>
      </c>
      <c r="R1173" s="40">
        <v>1</v>
      </c>
      <c r="S1173" s="40">
        <v>0.83333333333333337</v>
      </c>
      <c r="T1173" s="40">
        <v>0.66666666666666663</v>
      </c>
      <c r="U1173" s="40">
        <v>6</v>
      </c>
    </row>
    <row r="1174" spans="1:21">
      <c r="A1174" s="40">
        <v>10</v>
      </c>
      <c r="B1174" s="40">
        <v>10</v>
      </c>
      <c r="C1174" s="40">
        <v>5</v>
      </c>
      <c r="D1174" s="40">
        <f t="shared" si="163"/>
        <v>0</v>
      </c>
      <c r="E1174" s="40">
        <f t="shared" si="164"/>
        <v>0</v>
      </c>
      <c r="F1174" s="40">
        <f t="shared" si="165"/>
        <v>0</v>
      </c>
      <c r="G1174" s="40">
        <f t="shared" si="166"/>
        <v>0</v>
      </c>
      <c r="H1174" s="40">
        <f t="shared" si="167"/>
        <v>0</v>
      </c>
      <c r="I1174" s="40">
        <f t="shared" si="168"/>
        <v>0</v>
      </c>
      <c r="J1174" s="40">
        <f t="shared" si="169"/>
        <v>0</v>
      </c>
      <c r="K1174" s="40">
        <f t="shared" si="170"/>
        <v>0</v>
      </c>
      <c r="L1174" s="40">
        <f t="shared" si="171"/>
        <v>0</v>
      </c>
      <c r="M1174" s="40">
        <v>1</v>
      </c>
      <c r="N1174" s="40">
        <v>1</v>
      </c>
      <c r="O1174" s="40">
        <v>1</v>
      </c>
      <c r="P1174" s="40">
        <v>1</v>
      </c>
      <c r="Q1174" s="40">
        <v>0.93333333333333335</v>
      </c>
      <c r="R1174" s="40">
        <v>0.8</v>
      </c>
      <c r="S1174" s="40">
        <v>0.53333333333333333</v>
      </c>
      <c r="T1174" s="40">
        <v>0.26666666666666666</v>
      </c>
      <c r="U1174" s="40">
        <v>15</v>
      </c>
    </row>
    <row r="1175" spans="1:21">
      <c r="A1175" s="40">
        <v>10</v>
      </c>
      <c r="B1175" s="40">
        <v>10</v>
      </c>
      <c r="C1175" s="40">
        <v>6</v>
      </c>
      <c r="D1175" s="40">
        <f t="shared" si="163"/>
        <v>0</v>
      </c>
      <c r="E1175" s="40">
        <f t="shared" si="164"/>
        <v>0</v>
      </c>
      <c r="F1175" s="40">
        <f t="shared" si="165"/>
        <v>0</v>
      </c>
      <c r="G1175" s="40">
        <f t="shared" si="166"/>
        <v>0</v>
      </c>
      <c r="H1175" s="40">
        <f t="shared" si="167"/>
        <v>0</v>
      </c>
      <c r="I1175" s="40">
        <f t="shared" si="168"/>
        <v>0</v>
      </c>
      <c r="J1175" s="40">
        <f t="shared" si="169"/>
        <v>0</v>
      </c>
      <c r="K1175" s="40">
        <f t="shared" si="170"/>
        <v>0</v>
      </c>
      <c r="L1175" s="40">
        <f t="shared" si="171"/>
        <v>0</v>
      </c>
      <c r="M1175" s="40">
        <v>1</v>
      </c>
      <c r="N1175" s="40">
        <v>1</v>
      </c>
      <c r="O1175" s="40">
        <v>1</v>
      </c>
      <c r="P1175" s="40">
        <v>1</v>
      </c>
      <c r="Q1175" s="40">
        <v>0.97222222222222221</v>
      </c>
      <c r="R1175" s="40">
        <v>0.83333333333333337</v>
      </c>
      <c r="S1175" s="40">
        <v>0.47222222222222221</v>
      </c>
      <c r="T1175" s="40">
        <v>0.27777777777777779</v>
      </c>
      <c r="U1175" s="40">
        <v>36</v>
      </c>
    </row>
    <row r="1176" spans="1:21">
      <c r="A1176" s="40">
        <v>10</v>
      </c>
      <c r="B1176" s="40">
        <v>10</v>
      </c>
      <c r="C1176" s="40">
        <v>7</v>
      </c>
      <c r="D1176" s="40">
        <f t="shared" si="163"/>
        <v>0</v>
      </c>
      <c r="E1176" s="40">
        <f t="shared" si="164"/>
        <v>0</v>
      </c>
      <c r="F1176" s="40">
        <f t="shared" si="165"/>
        <v>0</v>
      </c>
      <c r="G1176" s="40">
        <f t="shared" si="166"/>
        <v>0</v>
      </c>
      <c r="H1176" s="40">
        <f t="shared" si="167"/>
        <v>0</v>
      </c>
      <c r="I1176" s="40">
        <f t="shared" si="168"/>
        <v>0</v>
      </c>
      <c r="J1176" s="40">
        <f t="shared" si="169"/>
        <v>0</v>
      </c>
      <c r="K1176" s="40">
        <f t="shared" si="170"/>
        <v>0</v>
      </c>
      <c r="L1176" s="40">
        <f t="shared" si="171"/>
        <v>0</v>
      </c>
      <c r="M1176" s="40">
        <v>1</v>
      </c>
      <c r="N1176" s="40">
        <v>1</v>
      </c>
      <c r="O1176" s="40">
        <v>1</v>
      </c>
      <c r="P1176" s="40">
        <v>1</v>
      </c>
      <c r="Q1176" s="40">
        <v>0.95890410958904104</v>
      </c>
      <c r="R1176" s="40">
        <v>0.78082191780821919</v>
      </c>
      <c r="S1176" s="40">
        <v>0.42465753424657532</v>
      </c>
      <c r="T1176" s="40">
        <v>0.34246575342465752</v>
      </c>
      <c r="U1176" s="40">
        <v>73</v>
      </c>
    </row>
    <row r="1177" spans="1:21">
      <c r="A1177" s="40">
        <v>10</v>
      </c>
      <c r="B1177" s="40">
        <v>10</v>
      </c>
      <c r="C1177" s="40">
        <v>8</v>
      </c>
      <c r="D1177" s="40">
        <f t="shared" si="163"/>
        <v>0</v>
      </c>
      <c r="E1177" s="40">
        <f t="shared" si="164"/>
        <v>0</v>
      </c>
      <c r="F1177" s="40">
        <f t="shared" si="165"/>
        <v>0</v>
      </c>
      <c r="G1177" s="40">
        <f t="shared" si="166"/>
        <v>0</v>
      </c>
      <c r="H1177" s="40">
        <f t="shared" si="167"/>
        <v>0</v>
      </c>
      <c r="I1177" s="40">
        <f t="shared" si="168"/>
        <v>0</v>
      </c>
      <c r="J1177" s="40">
        <f t="shared" si="169"/>
        <v>0</v>
      </c>
      <c r="K1177" s="40">
        <f t="shared" si="170"/>
        <v>0</v>
      </c>
      <c r="L1177" s="40">
        <f t="shared" si="171"/>
        <v>0</v>
      </c>
      <c r="M1177" s="40">
        <v>1</v>
      </c>
      <c r="N1177" s="40">
        <v>1</v>
      </c>
      <c r="O1177" s="40">
        <v>1</v>
      </c>
      <c r="P1177" s="40">
        <v>1</v>
      </c>
      <c r="Q1177" s="40">
        <v>0.94736842105263153</v>
      </c>
      <c r="R1177" s="40">
        <v>0.78947368421052633</v>
      </c>
      <c r="S1177" s="40">
        <v>0.52631578947368418</v>
      </c>
      <c r="T1177" s="40">
        <v>0.36842105263157893</v>
      </c>
      <c r="U1177" s="40">
        <v>38</v>
      </c>
    </row>
    <row r="1178" spans="1:21">
      <c r="A1178" s="40">
        <v>10</v>
      </c>
      <c r="B1178" s="40">
        <v>10</v>
      </c>
      <c r="C1178" s="40">
        <v>9</v>
      </c>
      <c r="D1178" s="40">
        <f t="shared" si="163"/>
        <v>0</v>
      </c>
      <c r="E1178" s="40">
        <f t="shared" si="164"/>
        <v>0</v>
      </c>
      <c r="F1178" s="40">
        <f t="shared" si="165"/>
        <v>0</v>
      </c>
      <c r="G1178" s="40">
        <f t="shared" si="166"/>
        <v>0</v>
      </c>
      <c r="H1178" s="40">
        <f t="shared" si="167"/>
        <v>0</v>
      </c>
      <c r="I1178" s="40">
        <f t="shared" si="168"/>
        <v>0</v>
      </c>
      <c r="J1178" s="40">
        <f t="shared" si="169"/>
        <v>0</v>
      </c>
      <c r="K1178" s="40">
        <f t="shared" si="170"/>
        <v>0</v>
      </c>
      <c r="L1178" s="40">
        <f t="shared" si="171"/>
        <v>0</v>
      </c>
      <c r="M1178" s="40">
        <v>1</v>
      </c>
      <c r="N1178" s="40">
        <v>1</v>
      </c>
      <c r="O1178" s="40">
        <v>1</v>
      </c>
      <c r="P1178" s="40">
        <v>1</v>
      </c>
      <c r="Q1178" s="40">
        <v>0.95652173913043481</v>
      </c>
      <c r="R1178" s="40">
        <v>0.69565217391304346</v>
      </c>
      <c r="S1178" s="40">
        <v>0.52173913043478259</v>
      </c>
      <c r="T1178" s="40">
        <v>0.43478260869565216</v>
      </c>
      <c r="U1178" s="40">
        <v>23</v>
      </c>
    </row>
    <row r="1179" spans="1:21">
      <c r="A1179" s="40">
        <v>10</v>
      </c>
      <c r="B1179" s="40">
        <v>10</v>
      </c>
      <c r="C1179" s="40">
        <v>10</v>
      </c>
      <c r="D1179" s="40">
        <f t="shared" si="163"/>
        <v>0</v>
      </c>
      <c r="E1179" s="40">
        <f t="shared" si="164"/>
        <v>0</v>
      </c>
      <c r="F1179" s="40">
        <f t="shared" si="165"/>
        <v>0</v>
      </c>
      <c r="G1179" s="40">
        <f t="shared" si="166"/>
        <v>0</v>
      </c>
      <c r="H1179" s="40">
        <f t="shared" si="167"/>
        <v>0</v>
      </c>
      <c r="I1179" s="40">
        <f t="shared" si="168"/>
        <v>0</v>
      </c>
      <c r="J1179" s="40">
        <f t="shared" si="169"/>
        <v>0</v>
      </c>
      <c r="K1179" s="40">
        <f t="shared" si="170"/>
        <v>0</v>
      </c>
      <c r="L1179" s="40">
        <f t="shared" si="171"/>
        <v>0</v>
      </c>
      <c r="M1179" s="40">
        <v>1</v>
      </c>
      <c r="N1179" s="40">
        <v>1</v>
      </c>
      <c r="O1179" s="40">
        <v>0.91666666666666663</v>
      </c>
      <c r="P1179" s="40">
        <v>0.83333333333333337</v>
      </c>
      <c r="Q1179" s="40">
        <v>0.83333333333333337</v>
      </c>
      <c r="R1179" s="40">
        <v>0.75</v>
      </c>
      <c r="S1179" s="40">
        <v>0.5</v>
      </c>
      <c r="T1179" s="40">
        <v>0.41666666666666669</v>
      </c>
      <c r="U1179" s="40">
        <v>12</v>
      </c>
    </row>
    <row r="1180" spans="1:21">
      <c r="A1180" s="40">
        <v>10</v>
      </c>
      <c r="B1180" s="40">
        <v>10</v>
      </c>
      <c r="C1180" s="40">
        <v>11</v>
      </c>
      <c r="D1180" s="40">
        <f t="shared" si="163"/>
        <v>0</v>
      </c>
      <c r="E1180" s="40">
        <f t="shared" si="164"/>
        <v>0</v>
      </c>
      <c r="F1180" s="40">
        <f t="shared" si="165"/>
        <v>0</v>
      </c>
      <c r="G1180" s="40">
        <f t="shared" si="166"/>
        <v>0</v>
      </c>
      <c r="H1180" s="40">
        <f t="shared" si="167"/>
        <v>0</v>
      </c>
      <c r="I1180" s="40">
        <f t="shared" si="168"/>
        <v>0</v>
      </c>
      <c r="J1180" s="40">
        <f t="shared" si="169"/>
        <v>0</v>
      </c>
      <c r="K1180" s="40">
        <f t="shared" si="170"/>
        <v>0</v>
      </c>
      <c r="L1180" s="40">
        <f t="shared" si="171"/>
        <v>0</v>
      </c>
      <c r="M1180" s="40">
        <v>1</v>
      </c>
      <c r="N1180" s="40">
        <v>1</v>
      </c>
      <c r="O1180" s="40">
        <v>1</v>
      </c>
      <c r="P1180" s="40">
        <v>1</v>
      </c>
      <c r="Q1180" s="40">
        <v>1</v>
      </c>
      <c r="R1180" s="40">
        <v>1</v>
      </c>
      <c r="S1180" s="40">
        <v>0.75</v>
      </c>
      <c r="T1180" s="40">
        <v>0.75</v>
      </c>
      <c r="U1180" s="40">
        <v>4</v>
      </c>
    </row>
    <row r="1181" spans="1:21">
      <c r="A1181" s="40">
        <v>10</v>
      </c>
      <c r="B1181" s="40">
        <v>10</v>
      </c>
      <c r="C1181" s="40">
        <v>12</v>
      </c>
      <c r="D1181" s="40">
        <f t="shared" si="163"/>
        <v>0</v>
      </c>
      <c r="E1181" s="40">
        <f t="shared" si="164"/>
        <v>0</v>
      </c>
      <c r="F1181" s="40">
        <f t="shared" si="165"/>
        <v>0</v>
      </c>
      <c r="G1181" s="40">
        <f t="shared" si="166"/>
        <v>0</v>
      </c>
      <c r="H1181" s="40">
        <f t="shared" si="167"/>
        <v>0</v>
      </c>
      <c r="I1181" s="40">
        <f t="shared" si="168"/>
        <v>0</v>
      </c>
      <c r="J1181" s="40">
        <f t="shared" si="169"/>
        <v>0</v>
      </c>
      <c r="K1181" s="40">
        <f t="shared" si="170"/>
        <v>0</v>
      </c>
      <c r="L1181" s="40">
        <f t="shared" si="171"/>
        <v>0</v>
      </c>
      <c r="M1181" s="40">
        <v>1</v>
      </c>
      <c r="N1181" s="40">
        <v>1</v>
      </c>
      <c r="O1181" s="40">
        <v>1</v>
      </c>
      <c r="P1181" s="40">
        <v>1</v>
      </c>
      <c r="Q1181" s="40">
        <v>1</v>
      </c>
      <c r="R1181" s="40">
        <v>1</v>
      </c>
      <c r="S1181" s="40">
        <v>1</v>
      </c>
      <c r="T1181" s="40">
        <v>1</v>
      </c>
      <c r="U1181" s="40">
        <v>4</v>
      </c>
    </row>
    <row r="1182" spans="1:21">
      <c r="A1182" s="40">
        <v>10</v>
      </c>
      <c r="B1182" s="40">
        <v>11</v>
      </c>
      <c r="C1182" s="40">
        <v>4</v>
      </c>
      <c r="D1182" s="40">
        <f t="shared" si="163"/>
        <v>0</v>
      </c>
      <c r="E1182" s="40">
        <f t="shared" si="164"/>
        <v>0</v>
      </c>
      <c r="F1182" s="40">
        <f t="shared" si="165"/>
        <v>0</v>
      </c>
      <c r="G1182" s="40">
        <f t="shared" si="166"/>
        <v>0</v>
      </c>
      <c r="H1182" s="40">
        <f t="shared" si="167"/>
        <v>0</v>
      </c>
      <c r="I1182" s="40">
        <f t="shared" si="168"/>
        <v>0</v>
      </c>
      <c r="J1182" s="40">
        <f t="shared" si="169"/>
        <v>0</v>
      </c>
      <c r="K1182" s="40">
        <f t="shared" si="170"/>
        <v>0</v>
      </c>
      <c r="L1182" s="40">
        <f t="shared" si="171"/>
        <v>0</v>
      </c>
      <c r="M1182" s="40">
        <v>1</v>
      </c>
      <c r="N1182" s="40">
        <v>1</v>
      </c>
      <c r="O1182" s="40">
        <v>1</v>
      </c>
      <c r="P1182" s="40">
        <v>1</v>
      </c>
      <c r="Q1182" s="40">
        <v>0.8571428571428571</v>
      </c>
      <c r="R1182" s="40">
        <v>0.5714285714285714</v>
      </c>
      <c r="S1182" s="40">
        <v>0.42857142857142855</v>
      </c>
      <c r="T1182" s="40">
        <v>0.2857142857142857</v>
      </c>
      <c r="U1182" s="40">
        <v>7</v>
      </c>
    </row>
    <row r="1183" spans="1:21">
      <c r="A1183" s="40">
        <v>10</v>
      </c>
      <c r="B1183" s="40">
        <v>11</v>
      </c>
      <c r="C1183" s="40">
        <v>5</v>
      </c>
      <c r="D1183" s="40">
        <f t="shared" si="163"/>
        <v>0</v>
      </c>
      <c r="E1183" s="40">
        <f t="shared" si="164"/>
        <v>0</v>
      </c>
      <c r="F1183" s="40">
        <f t="shared" si="165"/>
        <v>0</v>
      </c>
      <c r="G1183" s="40">
        <f t="shared" si="166"/>
        <v>0</v>
      </c>
      <c r="H1183" s="40">
        <f t="shared" si="167"/>
        <v>0</v>
      </c>
      <c r="I1183" s="40">
        <f t="shared" si="168"/>
        <v>0</v>
      </c>
      <c r="J1183" s="40">
        <f t="shared" si="169"/>
        <v>0</v>
      </c>
      <c r="K1183" s="40">
        <f t="shared" si="170"/>
        <v>0</v>
      </c>
      <c r="L1183" s="40">
        <f t="shared" si="171"/>
        <v>0</v>
      </c>
      <c r="M1183" s="40">
        <v>1</v>
      </c>
      <c r="N1183" s="40">
        <v>1</v>
      </c>
      <c r="O1183" s="40">
        <v>1</v>
      </c>
      <c r="P1183" s="40">
        <v>1</v>
      </c>
      <c r="Q1183" s="40">
        <v>1</v>
      </c>
      <c r="R1183" s="40">
        <v>1</v>
      </c>
      <c r="S1183" s="40">
        <v>0.75</v>
      </c>
      <c r="T1183" s="40">
        <v>0.75</v>
      </c>
      <c r="U1183" s="40">
        <v>4</v>
      </c>
    </row>
    <row r="1184" spans="1:21">
      <c r="A1184" s="40">
        <v>10</v>
      </c>
      <c r="B1184" s="40">
        <v>11</v>
      </c>
      <c r="C1184" s="40">
        <v>6</v>
      </c>
      <c r="D1184" s="40">
        <f t="shared" si="163"/>
        <v>0</v>
      </c>
      <c r="E1184" s="40">
        <f t="shared" si="164"/>
        <v>0</v>
      </c>
      <c r="F1184" s="40">
        <f t="shared" si="165"/>
        <v>0</v>
      </c>
      <c r="G1184" s="40">
        <f t="shared" si="166"/>
        <v>0</v>
      </c>
      <c r="H1184" s="40">
        <f t="shared" si="167"/>
        <v>0</v>
      </c>
      <c r="I1184" s="40">
        <f t="shared" si="168"/>
        <v>0</v>
      </c>
      <c r="J1184" s="40">
        <f t="shared" si="169"/>
        <v>0</v>
      </c>
      <c r="K1184" s="40">
        <f t="shared" si="170"/>
        <v>0</v>
      </c>
      <c r="L1184" s="40">
        <f t="shared" si="171"/>
        <v>0</v>
      </c>
      <c r="M1184" s="40">
        <v>1</v>
      </c>
      <c r="N1184" s="40">
        <v>1</v>
      </c>
      <c r="O1184" s="40">
        <v>1</v>
      </c>
      <c r="P1184" s="40">
        <v>1</v>
      </c>
      <c r="Q1184" s="40">
        <v>0.96296296296296291</v>
      </c>
      <c r="R1184" s="40">
        <v>0.88888888888888884</v>
      </c>
      <c r="S1184" s="40">
        <v>0.62962962962962965</v>
      </c>
      <c r="T1184" s="40">
        <v>0.51851851851851849</v>
      </c>
      <c r="U1184" s="40">
        <v>27</v>
      </c>
    </row>
    <row r="1185" spans="1:21">
      <c r="A1185" s="40">
        <v>10</v>
      </c>
      <c r="B1185" s="40">
        <v>11</v>
      </c>
      <c r="C1185" s="40">
        <v>7</v>
      </c>
      <c r="D1185" s="40">
        <f t="shared" si="163"/>
        <v>0</v>
      </c>
      <c r="E1185" s="40">
        <f t="shared" si="164"/>
        <v>0</v>
      </c>
      <c r="F1185" s="40">
        <f t="shared" si="165"/>
        <v>0</v>
      </c>
      <c r="G1185" s="40">
        <f t="shared" si="166"/>
        <v>0</v>
      </c>
      <c r="H1185" s="40">
        <f t="shared" si="167"/>
        <v>0</v>
      </c>
      <c r="I1185" s="40">
        <f t="shared" si="168"/>
        <v>0</v>
      </c>
      <c r="J1185" s="40">
        <f t="shared" si="169"/>
        <v>0</v>
      </c>
      <c r="K1185" s="40">
        <f t="shared" si="170"/>
        <v>0</v>
      </c>
      <c r="L1185" s="40">
        <f t="shared" si="171"/>
        <v>0</v>
      </c>
      <c r="M1185" s="40">
        <v>1</v>
      </c>
      <c r="N1185" s="40">
        <v>1</v>
      </c>
      <c r="O1185" s="40">
        <v>1</v>
      </c>
      <c r="P1185" s="40">
        <v>1</v>
      </c>
      <c r="Q1185" s="40">
        <v>1</v>
      </c>
      <c r="R1185" s="40">
        <v>0.92105263157894735</v>
      </c>
      <c r="S1185" s="40">
        <v>0.73684210526315785</v>
      </c>
      <c r="T1185" s="40">
        <v>0.60526315789473684</v>
      </c>
      <c r="U1185" s="40">
        <v>38</v>
      </c>
    </row>
    <row r="1186" spans="1:21">
      <c r="A1186" s="40">
        <v>10</v>
      </c>
      <c r="B1186" s="40">
        <v>11</v>
      </c>
      <c r="C1186" s="40">
        <v>8</v>
      </c>
      <c r="D1186" s="40">
        <f t="shared" si="163"/>
        <v>0</v>
      </c>
      <c r="E1186" s="40">
        <f t="shared" si="164"/>
        <v>0</v>
      </c>
      <c r="F1186" s="40">
        <f t="shared" si="165"/>
        <v>0</v>
      </c>
      <c r="G1186" s="40">
        <f t="shared" si="166"/>
        <v>0</v>
      </c>
      <c r="H1186" s="40">
        <f t="shared" si="167"/>
        <v>0</v>
      </c>
      <c r="I1186" s="40">
        <f t="shared" si="168"/>
        <v>0</v>
      </c>
      <c r="J1186" s="40">
        <f t="shared" si="169"/>
        <v>0</v>
      </c>
      <c r="K1186" s="40">
        <f t="shared" si="170"/>
        <v>0</v>
      </c>
      <c r="L1186" s="40">
        <f t="shared" si="171"/>
        <v>0</v>
      </c>
      <c r="M1186" s="40">
        <v>1</v>
      </c>
      <c r="N1186" s="40">
        <v>1</v>
      </c>
      <c r="O1186" s="40">
        <v>1</v>
      </c>
      <c r="P1186" s="40">
        <v>1</v>
      </c>
      <c r="Q1186" s="40">
        <v>0.96153846153846156</v>
      </c>
      <c r="R1186" s="40">
        <v>0.84615384615384615</v>
      </c>
      <c r="S1186" s="40">
        <v>0.73076923076923073</v>
      </c>
      <c r="T1186" s="40">
        <v>0.5</v>
      </c>
      <c r="U1186" s="40">
        <v>26</v>
      </c>
    </row>
    <row r="1187" spans="1:21">
      <c r="A1187" s="40">
        <v>10</v>
      </c>
      <c r="B1187" s="40">
        <v>11</v>
      </c>
      <c r="C1187" s="40">
        <v>9</v>
      </c>
      <c r="D1187" s="40">
        <f t="shared" si="163"/>
        <v>0</v>
      </c>
      <c r="E1187" s="40">
        <f t="shared" si="164"/>
        <v>0</v>
      </c>
      <c r="F1187" s="40">
        <f t="shared" si="165"/>
        <v>0</v>
      </c>
      <c r="G1187" s="40">
        <f t="shared" si="166"/>
        <v>0</v>
      </c>
      <c r="H1187" s="40">
        <f t="shared" si="167"/>
        <v>0</v>
      </c>
      <c r="I1187" s="40">
        <f t="shared" si="168"/>
        <v>0</v>
      </c>
      <c r="J1187" s="40">
        <f t="shared" si="169"/>
        <v>0</v>
      </c>
      <c r="K1187" s="40">
        <f t="shared" si="170"/>
        <v>0</v>
      </c>
      <c r="L1187" s="40">
        <f t="shared" si="171"/>
        <v>0</v>
      </c>
      <c r="M1187" s="40">
        <v>1</v>
      </c>
      <c r="N1187" s="40">
        <v>1</v>
      </c>
      <c r="O1187" s="40">
        <v>1</v>
      </c>
      <c r="P1187" s="40">
        <v>1</v>
      </c>
      <c r="Q1187" s="40">
        <v>1</v>
      </c>
      <c r="R1187" s="40">
        <v>1</v>
      </c>
      <c r="S1187" s="40">
        <v>0.8666666666666667</v>
      </c>
      <c r="T1187" s="40">
        <v>0.73333333333333328</v>
      </c>
      <c r="U1187" s="40">
        <v>15</v>
      </c>
    </row>
    <row r="1188" spans="1:21">
      <c r="A1188" s="40">
        <v>10</v>
      </c>
      <c r="B1188" s="40">
        <v>11</v>
      </c>
      <c r="C1188" s="40">
        <v>10</v>
      </c>
      <c r="D1188" s="40">
        <f t="shared" si="163"/>
        <v>0</v>
      </c>
      <c r="E1188" s="40">
        <f t="shared" si="164"/>
        <v>0</v>
      </c>
      <c r="F1188" s="40">
        <f t="shared" si="165"/>
        <v>0</v>
      </c>
      <c r="G1188" s="40">
        <f t="shared" si="166"/>
        <v>0</v>
      </c>
      <c r="H1188" s="40">
        <f t="shared" si="167"/>
        <v>0</v>
      </c>
      <c r="I1188" s="40">
        <f t="shared" si="168"/>
        <v>0</v>
      </c>
      <c r="J1188" s="40">
        <f t="shared" si="169"/>
        <v>0</v>
      </c>
      <c r="K1188" s="40">
        <f t="shared" si="170"/>
        <v>0</v>
      </c>
      <c r="L1188" s="40">
        <f t="shared" si="171"/>
        <v>0</v>
      </c>
      <c r="M1188" s="40">
        <v>1</v>
      </c>
      <c r="N1188" s="40">
        <v>1</v>
      </c>
      <c r="O1188" s="40">
        <v>1</v>
      </c>
      <c r="P1188" s="40">
        <v>1</v>
      </c>
      <c r="Q1188" s="40">
        <v>1</v>
      </c>
      <c r="R1188" s="40">
        <v>0.91666666666666663</v>
      </c>
      <c r="S1188" s="40">
        <v>0.58333333333333337</v>
      </c>
      <c r="T1188" s="40">
        <v>0.33333333333333331</v>
      </c>
      <c r="U1188" s="40">
        <v>12</v>
      </c>
    </row>
    <row r="1189" spans="1:21">
      <c r="A1189" s="40">
        <v>10</v>
      </c>
      <c r="B1189" s="40">
        <v>11</v>
      </c>
      <c r="C1189" s="40">
        <v>11</v>
      </c>
      <c r="D1189" s="40">
        <f t="shared" si="163"/>
        <v>0</v>
      </c>
      <c r="E1189" s="40">
        <f t="shared" si="164"/>
        <v>0</v>
      </c>
      <c r="F1189" s="40">
        <f t="shared" si="165"/>
        <v>0</v>
      </c>
      <c r="G1189" s="40">
        <f t="shared" si="166"/>
        <v>0</v>
      </c>
      <c r="H1189" s="40">
        <f t="shared" si="167"/>
        <v>0</v>
      </c>
      <c r="I1189" s="40">
        <f t="shared" si="168"/>
        <v>0</v>
      </c>
      <c r="J1189" s="40">
        <f t="shared" si="169"/>
        <v>0</v>
      </c>
      <c r="K1189" s="40">
        <f t="shared" si="170"/>
        <v>0</v>
      </c>
      <c r="L1189" s="40">
        <f t="shared" si="171"/>
        <v>0</v>
      </c>
      <c r="M1189" s="40">
        <v>1</v>
      </c>
      <c r="N1189" s="40">
        <v>1</v>
      </c>
      <c r="O1189" s="40">
        <v>1</v>
      </c>
      <c r="P1189" s="40">
        <v>1</v>
      </c>
      <c r="Q1189" s="40">
        <v>1</v>
      </c>
      <c r="R1189" s="40">
        <v>1</v>
      </c>
      <c r="S1189" s="40">
        <v>0.66666666666666663</v>
      </c>
      <c r="T1189" s="40">
        <v>0.66666666666666663</v>
      </c>
      <c r="U1189" s="40">
        <v>6</v>
      </c>
    </row>
    <row r="1190" spans="1:21">
      <c r="A1190" s="40">
        <v>10</v>
      </c>
      <c r="B1190" s="40">
        <v>11</v>
      </c>
      <c r="C1190" s="40">
        <v>12</v>
      </c>
      <c r="D1190" s="40">
        <f t="shared" si="163"/>
        <v>0</v>
      </c>
      <c r="E1190" s="40">
        <f t="shared" si="164"/>
        <v>0</v>
      </c>
      <c r="F1190" s="40">
        <f t="shared" si="165"/>
        <v>0</v>
      </c>
      <c r="G1190" s="40">
        <f t="shared" si="166"/>
        <v>0</v>
      </c>
      <c r="H1190" s="40">
        <f t="shared" si="167"/>
        <v>0</v>
      </c>
      <c r="I1190" s="40">
        <f t="shared" si="168"/>
        <v>0</v>
      </c>
      <c r="J1190" s="40">
        <f t="shared" si="169"/>
        <v>0</v>
      </c>
      <c r="K1190" s="40">
        <f t="shared" si="170"/>
        <v>0</v>
      </c>
      <c r="L1190" s="40">
        <f t="shared" si="171"/>
        <v>0</v>
      </c>
      <c r="M1190" s="40">
        <v>1</v>
      </c>
      <c r="N1190" s="40">
        <v>1</v>
      </c>
      <c r="O1190" s="40">
        <v>1</v>
      </c>
      <c r="P1190" s="40">
        <v>1</v>
      </c>
      <c r="Q1190" s="40">
        <v>1</v>
      </c>
      <c r="R1190" s="40">
        <v>0.75</v>
      </c>
      <c r="S1190" s="40">
        <v>0.75</v>
      </c>
      <c r="T1190" s="40">
        <v>0.5</v>
      </c>
      <c r="U1190" s="40">
        <v>4</v>
      </c>
    </row>
    <row r="1191" spans="1:21">
      <c r="A1191" s="40">
        <v>10</v>
      </c>
      <c r="B1191" s="40">
        <v>12</v>
      </c>
      <c r="C1191" s="40">
        <v>4</v>
      </c>
      <c r="D1191" s="40">
        <f t="shared" si="163"/>
        <v>0</v>
      </c>
      <c r="E1191" s="40">
        <f t="shared" si="164"/>
        <v>0</v>
      </c>
      <c r="F1191" s="40">
        <f t="shared" si="165"/>
        <v>0</v>
      </c>
      <c r="G1191" s="40">
        <f t="shared" si="166"/>
        <v>0</v>
      </c>
      <c r="H1191" s="40">
        <f t="shared" si="167"/>
        <v>0</v>
      </c>
      <c r="I1191" s="40">
        <f t="shared" si="168"/>
        <v>0</v>
      </c>
      <c r="J1191" s="40">
        <f t="shared" si="169"/>
        <v>0</v>
      </c>
      <c r="K1191" s="40">
        <f t="shared" si="170"/>
        <v>0</v>
      </c>
      <c r="L1191" s="40">
        <f t="shared" si="171"/>
        <v>0</v>
      </c>
      <c r="M1191" s="40">
        <v>1</v>
      </c>
      <c r="N1191" s="40">
        <v>1</v>
      </c>
      <c r="O1191" s="40">
        <v>1</v>
      </c>
      <c r="P1191" s="40">
        <v>1</v>
      </c>
      <c r="Q1191" s="40">
        <v>1</v>
      </c>
      <c r="R1191" s="40">
        <v>1</v>
      </c>
      <c r="S1191" s="40">
        <v>1</v>
      </c>
      <c r="T1191" s="40">
        <v>0</v>
      </c>
      <c r="U1191" s="40">
        <v>1</v>
      </c>
    </row>
    <row r="1192" spans="1:21">
      <c r="A1192" s="40">
        <v>10</v>
      </c>
      <c r="B1192" s="40">
        <v>12</v>
      </c>
      <c r="C1192" s="40">
        <v>5</v>
      </c>
      <c r="D1192" s="40">
        <f t="shared" si="163"/>
        <v>0</v>
      </c>
      <c r="E1192" s="40">
        <f t="shared" si="164"/>
        <v>0</v>
      </c>
      <c r="F1192" s="40">
        <f t="shared" si="165"/>
        <v>0</v>
      </c>
      <c r="G1192" s="40">
        <f t="shared" si="166"/>
        <v>0</v>
      </c>
      <c r="H1192" s="40">
        <f t="shared" si="167"/>
        <v>0</v>
      </c>
      <c r="I1192" s="40">
        <f t="shared" si="168"/>
        <v>0</v>
      </c>
      <c r="J1192" s="40">
        <f t="shared" si="169"/>
        <v>0</v>
      </c>
      <c r="K1192" s="40">
        <f t="shared" si="170"/>
        <v>0</v>
      </c>
      <c r="L1192" s="40">
        <f t="shared" si="171"/>
        <v>0</v>
      </c>
      <c r="M1192" s="40">
        <v>1</v>
      </c>
      <c r="N1192" s="40">
        <v>1</v>
      </c>
      <c r="O1192" s="40">
        <v>1</v>
      </c>
      <c r="P1192" s="40">
        <v>1</v>
      </c>
      <c r="Q1192" s="40">
        <v>1</v>
      </c>
      <c r="R1192" s="40">
        <v>1</v>
      </c>
      <c r="S1192" s="40">
        <v>1</v>
      </c>
      <c r="T1192" s="40">
        <v>1</v>
      </c>
      <c r="U1192" s="40">
        <v>2</v>
      </c>
    </row>
    <row r="1193" spans="1:21">
      <c r="A1193" s="40">
        <v>10</v>
      </c>
      <c r="B1193" s="40">
        <v>12</v>
      </c>
      <c r="C1193" s="40">
        <v>6</v>
      </c>
      <c r="D1193" s="40">
        <f t="shared" si="163"/>
        <v>0</v>
      </c>
      <c r="E1193" s="40">
        <f t="shared" si="164"/>
        <v>0</v>
      </c>
      <c r="F1193" s="40">
        <f t="shared" si="165"/>
        <v>0</v>
      </c>
      <c r="G1193" s="40">
        <f t="shared" si="166"/>
        <v>0</v>
      </c>
      <c r="H1193" s="40">
        <f t="shared" si="167"/>
        <v>0</v>
      </c>
      <c r="I1193" s="40">
        <f t="shared" si="168"/>
        <v>0</v>
      </c>
      <c r="J1193" s="40">
        <f t="shared" si="169"/>
        <v>0</v>
      </c>
      <c r="K1193" s="40">
        <f t="shared" si="170"/>
        <v>0</v>
      </c>
      <c r="L1193" s="40">
        <f t="shared" si="171"/>
        <v>0</v>
      </c>
      <c r="M1193" s="40">
        <v>1</v>
      </c>
      <c r="N1193" s="40">
        <v>1</v>
      </c>
      <c r="O1193" s="40">
        <v>1</v>
      </c>
      <c r="P1193" s="40">
        <v>1</v>
      </c>
      <c r="Q1193" s="40">
        <v>1</v>
      </c>
      <c r="R1193" s="40">
        <v>0.90909090909090906</v>
      </c>
      <c r="S1193" s="40">
        <v>0.36363636363636365</v>
      </c>
      <c r="T1193" s="40">
        <v>0.36363636363636365</v>
      </c>
      <c r="U1193" s="40">
        <v>11</v>
      </c>
    </row>
    <row r="1194" spans="1:21">
      <c r="A1194" s="40">
        <v>10</v>
      </c>
      <c r="B1194" s="40">
        <v>12</v>
      </c>
      <c r="C1194" s="40">
        <v>7</v>
      </c>
      <c r="D1194" s="40">
        <f t="shared" si="163"/>
        <v>0</v>
      </c>
      <c r="E1194" s="40">
        <f t="shared" si="164"/>
        <v>0</v>
      </c>
      <c r="F1194" s="40">
        <f t="shared" si="165"/>
        <v>0</v>
      </c>
      <c r="G1194" s="40">
        <f t="shared" si="166"/>
        <v>0</v>
      </c>
      <c r="H1194" s="40">
        <f t="shared" si="167"/>
        <v>0</v>
      </c>
      <c r="I1194" s="40">
        <f t="shared" si="168"/>
        <v>0</v>
      </c>
      <c r="J1194" s="40">
        <f t="shared" si="169"/>
        <v>0</v>
      </c>
      <c r="K1194" s="40">
        <f t="shared" si="170"/>
        <v>0</v>
      </c>
      <c r="L1194" s="40">
        <f t="shared" si="171"/>
        <v>0</v>
      </c>
      <c r="M1194" s="40">
        <v>1</v>
      </c>
      <c r="N1194" s="40">
        <v>1</v>
      </c>
      <c r="O1194" s="40">
        <v>1</v>
      </c>
      <c r="P1194" s="40">
        <v>1</v>
      </c>
      <c r="Q1194" s="40">
        <v>1</v>
      </c>
      <c r="R1194" s="40">
        <v>0.93333333333333335</v>
      </c>
      <c r="S1194" s="40">
        <v>0.83333333333333337</v>
      </c>
      <c r="T1194" s="40">
        <v>0.73333333333333328</v>
      </c>
      <c r="U1194" s="40">
        <v>30</v>
      </c>
    </row>
    <row r="1195" spans="1:21">
      <c r="A1195" s="40">
        <v>10</v>
      </c>
      <c r="B1195" s="40">
        <v>12</v>
      </c>
      <c r="C1195" s="40">
        <v>8</v>
      </c>
      <c r="D1195" s="40">
        <f t="shared" si="163"/>
        <v>0</v>
      </c>
      <c r="E1195" s="40">
        <f t="shared" si="164"/>
        <v>0</v>
      </c>
      <c r="F1195" s="40">
        <f t="shared" si="165"/>
        <v>0</v>
      </c>
      <c r="G1195" s="40">
        <f t="shared" si="166"/>
        <v>0</v>
      </c>
      <c r="H1195" s="40">
        <f t="shared" si="167"/>
        <v>0</v>
      </c>
      <c r="I1195" s="40">
        <f t="shared" si="168"/>
        <v>0</v>
      </c>
      <c r="J1195" s="40">
        <f t="shared" si="169"/>
        <v>0</v>
      </c>
      <c r="K1195" s="40">
        <f t="shared" si="170"/>
        <v>0</v>
      </c>
      <c r="L1195" s="40">
        <f t="shared" si="171"/>
        <v>0</v>
      </c>
      <c r="M1195" s="40">
        <v>1</v>
      </c>
      <c r="N1195" s="40">
        <v>1</v>
      </c>
      <c r="O1195" s="40">
        <v>1</v>
      </c>
      <c r="P1195" s="40">
        <v>1</v>
      </c>
      <c r="Q1195" s="40">
        <v>1</v>
      </c>
      <c r="R1195" s="40">
        <v>1</v>
      </c>
      <c r="S1195" s="40">
        <v>0.8666666666666667</v>
      </c>
      <c r="T1195" s="40">
        <v>0.66666666666666663</v>
      </c>
      <c r="U1195" s="40">
        <v>15</v>
      </c>
    </row>
    <row r="1196" spans="1:21">
      <c r="A1196" s="40">
        <v>10</v>
      </c>
      <c r="B1196" s="40">
        <v>12</v>
      </c>
      <c r="C1196" s="40">
        <v>9</v>
      </c>
      <c r="D1196" s="40">
        <f t="shared" si="163"/>
        <v>0</v>
      </c>
      <c r="E1196" s="40">
        <f t="shared" si="164"/>
        <v>0</v>
      </c>
      <c r="F1196" s="40">
        <f t="shared" si="165"/>
        <v>0</v>
      </c>
      <c r="G1196" s="40">
        <f t="shared" si="166"/>
        <v>0</v>
      </c>
      <c r="H1196" s="40">
        <f t="shared" si="167"/>
        <v>0</v>
      </c>
      <c r="I1196" s="40">
        <f t="shared" si="168"/>
        <v>0</v>
      </c>
      <c r="J1196" s="40">
        <f t="shared" si="169"/>
        <v>0</v>
      </c>
      <c r="K1196" s="40">
        <f t="shared" si="170"/>
        <v>0</v>
      </c>
      <c r="L1196" s="40">
        <f t="shared" si="171"/>
        <v>0</v>
      </c>
      <c r="M1196" s="40">
        <v>1</v>
      </c>
      <c r="N1196" s="40">
        <v>1</v>
      </c>
      <c r="O1196" s="40">
        <v>1</v>
      </c>
      <c r="P1196" s="40">
        <v>1</v>
      </c>
      <c r="Q1196" s="40">
        <v>1</v>
      </c>
      <c r="R1196" s="40">
        <v>0.84615384615384615</v>
      </c>
      <c r="S1196" s="40">
        <v>0.84615384615384615</v>
      </c>
      <c r="T1196" s="40">
        <v>0.84615384615384615</v>
      </c>
      <c r="U1196" s="40">
        <v>13</v>
      </c>
    </row>
    <row r="1197" spans="1:21">
      <c r="A1197" s="40">
        <v>10</v>
      </c>
      <c r="B1197" s="40">
        <v>12</v>
      </c>
      <c r="C1197" s="40">
        <v>10</v>
      </c>
      <c r="D1197" s="40">
        <f t="shared" si="163"/>
        <v>0</v>
      </c>
      <c r="E1197" s="40">
        <f t="shared" si="164"/>
        <v>0</v>
      </c>
      <c r="F1197" s="40">
        <f t="shared" si="165"/>
        <v>0</v>
      </c>
      <c r="G1197" s="40">
        <f t="shared" si="166"/>
        <v>0</v>
      </c>
      <c r="H1197" s="40">
        <f t="shared" si="167"/>
        <v>0</v>
      </c>
      <c r="I1197" s="40">
        <f t="shared" si="168"/>
        <v>0</v>
      </c>
      <c r="J1197" s="40">
        <f t="shared" si="169"/>
        <v>0</v>
      </c>
      <c r="K1197" s="40">
        <f t="shared" si="170"/>
        <v>0</v>
      </c>
      <c r="L1197" s="40">
        <f t="shared" si="171"/>
        <v>0</v>
      </c>
      <c r="M1197" s="40">
        <v>1</v>
      </c>
      <c r="N1197" s="40">
        <v>1</v>
      </c>
      <c r="O1197" s="40">
        <v>1</v>
      </c>
      <c r="P1197" s="40">
        <v>1</v>
      </c>
      <c r="Q1197" s="40">
        <v>1</v>
      </c>
      <c r="R1197" s="40">
        <v>0.66666666666666663</v>
      </c>
      <c r="S1197" s="40">
        <v>0.66666666666666663</v>
      </c>
      <c r="T1197" s="40">
        <v>0.5</v>
      </c>
      <c r="U1197" s="40">
        <v>6</v>
      </c>
    </row>
    <row r="1198" spans="1:21">
      <c r="A1198" s="40">
        <v>10</v>
      </c>
      <c r="B1198" s="40">
        <v>12</v>
      </c>
      <c r="C1198" s="40">
        <v>11</v>
      </c>
      <c r="D1198" s="40">
        <f t="shared" si="163"/>
        <v>0</v>
      </c>
      <c r="E1198" s="40">
        <f t="shared" si="164"/>
        <v>0</v>
      </c>
      <c r="F1198" s="40">
        <f t="shared" si="165"/>
        <v>0</v>
      </c>
      <c r="G1198" s="40">
        <f t="shared" si="166"/>
        <v>0</v>
      </c>
      <c r="H1198" s="40">
        <f t="shared" si="167"/>
        <v>0</v>
      </c>
      <c r="I1198" s="40">
        <f t="shared" si="168"/>
        <v>0</v>
      </c>
      <c r="J1198" s="40">
        <f t="shared" si="169"/>
        <v>0</v>
      </c>
      <c r="K1198" s="40">
        <f t="shared" si="170"/>
        <v>0</v>
      </c>
      <c r="L1198" s="40">
        <f t="shared" si="171"/>
        <v>0</v>
      </c>
      <c r="M1198" s="40">
        <v>1</v>
      </c>
      <c r="N1198" s="40">
        <v>1</v>
      </c>
      <c r="O1198" s="40">
        <v>1</v>
      </c>
      <c r="P1198" s="40">
        <v>1</v>
      </c>
      <c r="Q1198" s="40">
        <v>1</v>
      </c>
      <c r="R1198" s="40">
        <v>0.75</v>
      </c>
      <c r="S1198" s="40">
        <v>0.75</v>
      </c>
      <c r="T1198" s="40">
        <v>0.75</v>
      </c>
      <c r="U1198" s="40">
        <v>4</v>
      </c>
    </row>
    <row r="1199" spans="1:21">
      <c r="A1199" s="40">
        <v>10</v>
      </c>
      <c r="B1199" s="40">
        <v>12</v>
      </c>
      <c r="C1199" s="40">
        <v>12</v>
      </c>
      <c r="D1199" s="40">
        <f t="shared" si="163"/>
        <v>0</v>
      </c>
      <c r="E1199" s="40">
        <f t="shared" si="164"/>
        <v>0</v>
      </c>
      <c r="F1199" s="40">
        <f t="shared" si="165"/>
        <v>0</v>
      </c>
      <c r="G1199" s="40">
        <f t="shared" si="166"/>
        <v>0</v>
      </c>
      <c r="H1199" s="40">
        <f t="shared" si="167"/>
        <v>0</v>
      </c>
      <c r="I1199" s="40">
        <f t="shared" si="168"/>
        <v>0</v>
      </c>
      <c r="J1199" s="40">
        <f t="shared" si="169"/>
        <v>0</v>
      </c>
      <c r="K1199" s="40">
        <f t="shared" si="170"/>
        <v>0</v>
      </c>
      <c r="L1199" s="40">
        <f t="shared" si="171"/>
        <v>0</v>
      </c>
      <c r="M1199" s="40">
        <v>1</v>
      </c>
      <c r="N1199" s="40">
        <v>1</v>
      </c>
      <c r="O1199" s="40">
        <v>1</v>
      </c>
      <c r="P1199" s="40">
        <v>0.8571428571428571</v>
      </c>
      <c r="Q1199" s="40">
        <v>0.8571428571428571</v>
      </c>
      <c r="R1199" s="40">
        <v>0.8571428571428571</v>
      </c>
      <c r="S1199" s="40">
        <v>0.8571428571428571</v>
      </c>
      <c r="T1199" s="40">
        <v>0.8571428571428571</v>
      </c>
      <c r="U1199" s="40">
        <v>7</v>
      </c>
    </row>
    <row r="1200" spans="1:21">
      <c r="A1200" s="40">
        <v>10</v>
      </c>
      <c r="B1200" s="40">
        <v>13</v>
      </c>
      <c r="C1200" s="40">
        <v>5</v>
      </c>
      <c r="D1200" s="40">
        <f t="shared" si="163"/>
        <v>0</v>
      </c>
      <c r="E1200" s="40">
        <f t="shared" si="164"/>
        <v>0</v>
      </c>
      <c r="F1200" s="40">
        <f t="shared" si="165"/>
        <v>0</v>
      </c>
      <c r="G1200" s="40">
        <f t="shared" si="166"/>
        <v>0</v>
      </c>
      <c r="H1200" s="40">
        <f t="shared" si="167"/>
        <v>0</v>
      </c>
      <c r="I1200" s="40">
        <f t="shared" si="168"/>
        <v>0</v>
      </c>
      <c r="J1200" s="40">
        <f t="shared" si="169"/>
        <v>0</v>
      </c>
      <c r="K1200" s="40">
        <f t="shared" si="170"/>
        <v>0</v>
      </c>
      <c r="L1200" s="40">
        <f t="shared" si="171"/>
        <v>0</v>
      </c>
      <c r="M1200" s="40">
        <v>1</v>
      </c>
      <c r="N1200" s="40">
        <v>1</v>
      </c>
      <c r="O1200" s="40">
        <v>1</v>
      </c>
      <c r="P1200" s="40">
        <v>1</v>
      </c>
      <c r="Q1200" s="40">
        <v>1</v>
      </c>
      <c r="R1200" s="40">
        <v>1</v>
      </c>
      <c r="S1200" s="40">
        <v>0.66666666666666663</v>
      </c>
      <c r="T1200" s="40">
        <v>0.66666666666666663</v>
      </c>
      <c r="U1200" s="40">
        <v>3</v>
      </c>
    </row>
    <row r="1201" spans="1:21">
      <c r="A1201" s="40">
        <v>10</v>
      </c>
      <c r="B1201" s="40">
        <v>13</v>
      </c>
      <c r="C1201" s="40">
        <v>6</v>
      </c>
      <c r="D1201" s="40">
        <f t="shared" si="163"/>
        <v>0</v>
      </c>
      <c r="E1201" s="40">
        <f t="shared" si="164"/>
        <v>0</v>
      </c>
      <c r="F1201" s="40">
        <f t="shared" si="165"/>
        <v>0</v>
      </c>
      <c r="G1201" s="40">
        <f t="shared" si="166"/>
        <v>0</v>
      </c>
      <c r="H1201" s="40">
        <f t="shared" si="167"/>
        <v>0</v>
      </c>
      <c r="I1201" s="40">
        <f t="shared" si="168"/>
        <v>0</v>
      </c>
      <c r="J1201" s="40">
        <f t="shared" si="169"/>
        <v>0</v>
      </c>
      <c r="K1201" s="40">
        <f t="shared" si="170"/>
        <v>0</v>
      </c>
      <c r="L1201" s="40">
        <f t="shared" si="171"/>
        <v>0</v>
      </c>
      <c r="M1201" s="40">
        <v>1</v>
      </c>
      <c r="N1201" s="40">
        <v>1</v>
      </c>
      <c r="O1201" s="40">
        <v>1</v>
      </c>
      <c r="P1201" s="40">
        <v>1</v>
      </c>
      <c r="Q1201" s="40">
        <v>1</v>
      </c>
      <c r="R1201" s="40">
        <v>1</v>
      </c>
      <c r="S1201" s="40">
        <v>0.83333333333333337</v>
      </c>
      <c r="T1201" s="40">
        <v>0.33333333333333331</v>
      </c>
      <c r="U1201" s="40">
        <v>6</v>
      </c>
    </row>
    <row r="1202" spans="1:21">
      <c r="A1202" s="40">
        <v>10</v>
      </c>
      <c r="B1202" s="40">
        <v>13</v>
      </c>
      <c r="C1202" s="40">
        <v>7</v>
      </c>
      <c r="D1202" s="40">
        <f t="shared" si="163"/>
        <v>0</v>
      </c>
      <c r="E1202" s="40">
        <f t="shared" si="164"/>
        <v>0</v>
      </c>
      <c r="F1202" s="40">
        <f t="shared" si="165"/>
        <v>0</v>
      </c>
      <c r="G1202" s="40">
        <f t="shared" si="166"/>
        <v>0</v>
      </c>
      <c r="H1202" s="40">
        <f t="shared" si="167"/>
        <v>0</v>
      </c>
      <c r="I1202" s="40">
        <f t="shared" si="168"/>
        <v>0</v>
      </c>
      <c r="J1202" s="40">
        <f t="shared" si="169"/>
        <v>0</v>
      </c>
      <c r="K1202" s="40">
        <f t="shared" si="170"/>
        <v>0</v>
      </c>
      <c r="L1202" s="40">
        <f t="shared" si="171"/>
        <v>0</v>
      </c>
      <c r="M1202" s="40">
        <v>1</v>
      </c>
      <c r="N1202" s="40">
        <v>1</v>
      </c>
      <c r="O1202" s="40">
        <v>1</v>
      </c>
      <c r="P1202" s="40">
        <v>1</v>
      </c>
      <c r="Q1202" s="40">
        <v>0.9375</v>
      </c>
      <c r="R1202" s="40">
        <v>0.8125</v>
      </c>
      <c r="S1202" s="40">
        <v>0.5625</v>
      </c>
      <c r="T1202" s="40">
        <v>0.5625</v>
      </c>
      <c r="U1202" s="40">
        <v>16</v>
      </c>
    </row>
    <row r="1203" spans="1:21">
      <c r="A1203" s="40">
        <v>10</v>
      </c>
      <c r="B1203" s="40">
        <v>13</v>
      </c>
      <c r="C1203" s="40">
        <v>8</v>
      </c>
      <c r="D1203" s="40">
        <f t="shared" si="163"/>
        <v>0</v>
      </c>
      <c r="E1203" s="40">
        <f t="shared" si="164"/>
        <v>0</v>
      </c>
      <c r="F1203" s="40">
        <f t="shared" si="165"/>
        <v>0</v>
      </c>
      <c r="G1203" s="40">
        <f t="shared" si="166"/>
        <v>0</v>
      </c>
      <c r="H1203" s="40">
        <f t="shared" si="167"/>
        <v>0</v>
      </c>
      <c r="I1203" s="40">
        <f t="shared" si="168"/>
        <v>0</v>
      </c>
      <c r="J1203" s="40">
        <f t="shared" si="169"/>
        <v>0</v>
      </c>
      <c r="K1203" s="40">
        <f t="shared" si="170"/>
        <v>0</v>
      </c>
      <c r="L1203" s="40">
        <f t="shared" si="171"/>
        <v>0</v>
      </c>
      <c r="M1203" s="40">
        <v>1</v>
      </c>
      <c r="N1203" s="40">
        <v>1</v>
      </c>
      <c r="O1203" s="40">
        <v>1</v>
      </c>
      <c r="P1203" s="40">
        <v>1</v>
      </c>
      <c r="Q1203" s="40">
        <v>1</v>
      </c>
      <c r="R1203" s="40">
        <v>1</v>
      </c>
      <c r="S1203" s="40">
        <v>0.8125</v>
      </c>
      <c r="T1203" s="40">
        <v>0.8125</v>
      </c>
      <c r="U1203" s="40">
        <v>16</v>
      </c>
    </row>
    <row r="1204" spans="1:21">
      <c r="A1204" s="40">
        <v>10</v>
      </c>
      <c r="B1204" s="40">
        <v>13</v>
      </c>
      <c r="C1204" s="40">
        <v>9</v>
      </c>
      <c r="D1204" s="40">
        <f t="shared" si="163"/>
        <v>0</v>
      </c>
      <c r="E1204" s="40">
        <f t="shared" si="164"/>
        <v>0</v>
      </c>
      <c r="F1204" s="40">
        <f t="shared" si="165"/>
        <v>0</v>
      </c>
      <c r="G1204" s="40">
        <f t="shared" si="166"/>
        <v>0</v>
      </c>
      <c r="H1204" s="40">
        <f t="shared" si="167"/>
        <v>0</v>
      </c>
      <c r="I1204" s="40">
        <f t="shared" si="168"/>
        <v>0</v>
      </c>
      <c r="J1204" s="40">
        <f t="shared" si="169"/>
        <v>0</v>
      </c>
      <c r="K1204" s="40">
        <f t="shared" si="170"/>
        <v>0</v>
      </c>
      <c r="L1204" s="40">
        <f t="shared" si="171"/>
        <v>0</v>
      </c>
      <c r="M1204" s="40">
        <v>1</v>
      </c>
      <c r="N1204" s="40">
        <v>1</v>
      </c>
      <c r="O1204" s="40">
        <v>1</v>
      </c>
      <c r="P1204" s="40">
        <v>1</v>
      </c>
      <c r="Q1204" s="40">
        <v>1</v>
      </c>
      <c r="R1204" s="40">
        <v>1</v>
      </c>
      <c r="S1204" s="40">
        <v>0.875</v>
      </c>
      <c r="T1204" s="40">
        <v>0.875</v>
      </c>
      <c r="U1204" s="40">
        <v>8</v>
      </c>
    </row>
    <row r="1205" spans="1:21">
      <c r="A1205" s="40">
        <v>10</v>
      </c>
      <c r="B1205" s="40">
        <v>13</v>
      </c>
      <c r="C1205" s="40">
        <v>10</v>
      </c>
      <c r="D1205" s="40">
        <f t="shared" si="163"/>
        <v>0</v>
      </c>
      <c r="E1205" s="40">
        <f t="shared" si="164"/>
        <v>0</v>
      </c>
      <c r="F1205" s="40">
        <f t="shared" si="165"/>
        <v>0</v>
      </c>
      <c r="G1205" s="40">
        <f t="shared" si="166"/>
        <v>0</v>
      </c>
      <c r="H1205" s="40">
        <f t="shared" si="167"/>
        <v>0</v>
      </c>
      <c r="I1205" s="40">
        <f t="shared" si="168"/>
        <v>0</v>
      </c>
      <c r="J1205" s="40">
        <f t="shared" si="169"/>
        <v>0</v>
      </c>
      <c r="K1205" s="40">
        <f t="shared" si="170"/>
        <v>0</v>
      </c>
      <c r="L1205" s="40">
        <f t="shared" si="171"/>
        <v>0</v>
      </c>
      <c r="M1205" s="40">
        <v>1</v>
      </c>
      <c r="N1205" s="40">
        <v>1</v>
      </c>
      <c r="O1205" s="40">
        <v>1</v>
      </c>
      <c r="P1205" s="40">
        <v>1</v>
      </c>
      <c r="Q1205" s="40">
        <v>1</v>
      </c>
      <c r="R1205" s="40">
        <v>1</v>
      </c>
      <c r="S1205" s="40">
        <v>0.8</v>
      </c>
      <c r="T1205" s="40">
        <v>0.8</v>
      </c>
      <c r="U1205" s="40">
        <v>5</v>
      </c>
    </row>
    <row r="1206" spans="1:21">
      <c r="A1206" s="40">
        <v>10</v>
      </c>
      <c r="B1206" s="40">
        <v>13</v>
      </c>
      <c r="C1206" s="40">
        <v>11</v>
      </c>
      <c r="D1206" s="40">
        <f t="shared" si="163"/>
        <v>0</v>
      </c>
      <c r="E1206" s="40">
        <f t="shared" si="164"/>
        <v>0</v>
      </c>
      <c r="F1206" s="40">
        <f t="shared" si="165"/>
        <v>0</v>
      </c>
      <c r="G1206" s="40">
        <f t="shared" si="166"/>
        <v>0</v>
      </c>
      <c r="H1206" s="40">
        <f t="shared" si="167"/>
        <v>0</v>
      </c>
      <c r="I1206" s="40">
        <f t="shared" si="168"/>
        <v>0</v>
      </c>
      <c r="J1206" s="40">
        <f t="shared" si="169"/>
        <v>0</v>
      </c>
      <c r="K1206" s="40">
        <f t="shared" si="170"/>
        <v>0</v>
      </c>
      <c r="L1206" s="40">
        <f t="shared" si="171"/>
        <v>0</v>
      </c>
      <c r="M1206" s="40">
        <v>1</v>
      </c>
      <c r="N1206" s="40">
        <v>1</v>
      </c>
      <c r="O1206" s="40">
        <v>1</v>
      </c>
      <c r="P1206" s="40">
        <v>1</v>
      </c>
      <c r="Q1206" s="40">
        <v>1</v>
      </c>
      <c r="R1206" s="40">
        <v>1</v>
      </c>
      <c r="S1206" s="40">
        <v>1</v>
      </c>
      <c r="T1206" s="40">
        <v>1</v>
      </c>
      <c r="U1206" s="40">
        <v>3</v>
      </c>
    </row>
    <row r="1207" spans="1:21">
      <c r="A1207" s="40">
        <v>10</v>
      </c>
      <c r="B1207" s="40">
        <v>13</v>
      </c>
      <c r="C1207" s="40">
        <v>12</v>
      </c>
      <c r="D1207" s="40">
        <f t="shared" si="163"/>
        <v>0</v>
      </c>
      <c r="E1207" s="40">
        <f t="shared" si="164"/>
        <v>0</v>
      </c>
      <c r="F1207" s="40">
        <f t="shared" si="165"/>
        <v>0</v>
      </c>
      <c r="G1207" s="40">
        <f t="shared" si="166"/>
        <v>0</v>
      </c>
      <c r="H1207" s="40">
        <f t="shared" si="167"/>
        <v>0</v>
      </c>
      <c r="I1207" s="40">
        <f t="shared" si="168"/>
        <v>0</v>
      </c>
      <c r="J1207" s="40">
        <f t="shared" si="169"/>
        <v>0</v>
      </c>
      <c r="K1207" s="40">
        <f t="shared" si="170"/>
        <v>0</v>
      </c>
      <c r="L1207" s="40">
        <f t="shared" si="171"/>
        <v>0</v>
      </c>
      <c r="M1207" s="40">
        <v>1</v>
      </c>
      <c r="N1207" s="40">
        <v>1</v>
      </c>
      <c r="O1207" s="40">
        <v>1</v>
      </c>
      <c r="P1207" s="40">
        <v>1</v>
      </c>
      <c r="Q1207" s="40">
        <v>1</v>
      </c>
      <c r="R1207" s="40">
        <v>1</v>
      </c>
      <c r="S1207" s="40">
        <v>1</v>
      </c>
      <c r="T1207" s="40">
        <v>1</v>
      </c>
      <c r="U1207" s="40">
        <v>5</v>
      </c>
    </row>
    <row r="1208" spans="1:21">
      <c r="A1208" s="40">
        <v>10</v>
      </c>
      <c r="B1208" s="40">
        <v>14</v>
      </c>
      <c r="C1208" s="40">
        <v>5</v>
      </c>
      <c r="D1208" s="40">
        <f t="shared" si="163"/>
        <v>0</v>
      </c>
      <c r="E1208" s="40">
        <f t="shared" si="164"/>
        <v>0</v>
      </c>
      <c r="F1208" s="40">
        <f t="shared" si="165"/>
        <v>0</v>
      </c>
      <c r="G1208" s="40">
        <f t="shared" si="166"/>
        <v>0</v>
      </c>
      <c r="H1208" s="40">
        <f t="shared" si="167"/>
        <v>0</v>
      </c>
      <c r="I1208" s="40">
        <f t="shared" si="168"/>
        <v>0</v>
      </c>
      <c r="J1208" s="40">
        <f t="shared" si="169"/>
        <v>0</v>
      </c>
      <c r="K1208" s="40">
        <f t="shared" si="170"/>
        <v>0</v>
      </c>
      <c r="L1208" s="40">
        <f t="shared" si="171"/>
        <v>0</v>
      </c>
      <c r="M1208" s="40">
        <v>1</v>
      </c>
      <c r="N1208" s="40">
        <v>1</v>
      </c>
      <c r="O1208" s="40">
        <v>1</v>
      </c>
      <c r="P1208" s="40">
        <v>1</v>
      </c>
      <c r="Q1208" s="40">
        <v>1</v>
      </c>
      <c r="R1208" s="40">
        <v>1</v>
      </c>
      <c r="S1208" s="40">
        <v>1</v>
      </c>
      <c r="T1208" s="40">
        <v>1</v>
      </c>
      <c r="U1208" s="40">
        <v>2</v>
      </c>
    </row>
    <row r="1209" spans="1:21">
      <c r="A1209" s="40">
        <v>10</v>
      </c>
      <c r="B1209" s="40">
        <v>14</v>
      </c>
      <c r="C1209" s="40">
        <v>6</v>
      </c>
      <c r="D1209" s="40">
        <f t="shared" si="163"/>
        <v>0</v>
      </c>
      <c r="E1209" s="40">
        <f t="shared" si="164"/>
        <v>0</v>
      </c>
      <c r="F1209" s="40">
        <f t="shared" si="165"/>
        <v>0</v>
      </c>
      <c r="G1209" s="40">
        <f t="shared" si="166"/>
        <v>0</v>
      </c>
      <c r="H1209" s="40">
        <f t="shared" si="167"/>
        <v>0</v>
      </c>
      <c r="I1209" s="40">
        <f t="shared" si="168"/>
        <v>0</v>
      </c>
      <c r="J1209" s="40">
        <f t="shared" si="169"/>
        <v>0</v>
      </c>
      <c r="K1209" s="40">
        <f t="shared" si="170"/>
        <v>0</v>
      </c>
      <c r="L1209" s="40">
        <f t="shared" si="171"/>
        <v>0</v>
      </c>
      <c r="M1209" s="40">
        <v>1</v>
      </c>
      <c r="N1209" s="40">
        <v>1</v>
      </c>
      <c r="O1209" s="40">
        <v>1</v>
      </c>
      <c r="P1209" s="40">
        <v>1</v>
      </c>
      <c r="Q1209" s="40">
        <v>1</v>
      </c>
      <c r="R1209" s="40">
        <v>1</v>
      </c>
      <c r="S1209" s="40">
        <v>1</v>
      </c>
      <c r="T1209" s="40">
        <v>0.8571428571428571</v>
      </c>
      <c r="U1209" s="40">
        <v>7</v>
      </c>
    </row>
    <row r="1210" spans="1:21">
      <c r="A1210" s="40">
        <v>10</v>
      </c>
      <c r="B1210" s="40">
        <v>14</v>
      </c>
      <c r="C1210" s="40">
        <v>7</v>
      </c>
      <c r="D1210" s="40">
        <f t="shared" si="163"/>
        <v>0</v>
      </c>
      <c r="E1210" s="40">
        <f t="shared" si="164"/>
        <v>0</v>
      </c>
      <c r="F1210" s="40">
        <f t="shared" si="165"/>
        <v>0</v>
      </c>
      <c r="G1210" s="40">
        <f t="shared" si="166"/>
        <v>0</v>
      </c>
      <c r="H1210" s="40">
        <f t="shared" si="167"/>
        <v>0</v>
      </c>
      <c r="I1210" s="40">
        <f t="shared" si="168"/>
        <v>0</v>
      </c>
      <c r="J1210" s="40">
        <f t="shared" si="169"/>
        <v>0</v>
      </c>
      <c r="K1210" s="40">
        <f t="shared" si="170"/>
        <v>0</v>
      </c>
      <c r="L1210" s="40">
        <f t="shared" si="171"/>
        <v>0</v>
      </c>
      <c r="M1210" s="40">
        <v>1</v>
      </c>
      <c r="N1210" s="40">
        <v>1</v>
      </c>
      <c r="O1210" s="40">
        <v>1</v>
      </c>
      <c r="P1210" s="40">
        <v>1</v>
      </c>
      <c r="Q1210" s="40">
        <v>1</v>
      </c>
      <c r="R1210" s="40">
        <v>1</v>
      </c>
      <c r="S1210" s="40">
        <v>0.8</v>
      </c>
      <c r="T1210" s="40">
        <v>0.8</v>
      </c>
      <c r="U1210" s="40">
        <v>10</v>
      </c>
    </row>
    <row r="1211" spans="1:21">
      <c r="A1211" s="40">
        <v>10</v>
      </c>
      <c r="B1211" s="40">
        <v>14</v>
      </c>
      <c r="C1211" s="40">
        <v>8</v>
      </c>
      <c r="D1211" s="40">
        <f t="shared" si="163"/>
        <v>0</v>
      </c>
      <c r="E1211" s="40">
        <f t="shared" si="164"/>
        <v>0</v>
      </c>
      <c r="F1211" s="40">
        <f t="shared" si="165"/>
        <v>0</v>
      </c>
      <c r="G1211" s="40">
        <f t="shared" si="166"/>
        <v>0</v>
      </c>
      <c r="H1211" s="40">
        <f t="shared" si="167"/>
        <v>0</v>
      </c>
      <c r="I1211" s="40">
        <f t="shared" si="168"/>
        <v>0</v>
      </c>
      <c r="J1211" s="40">
        <f t="shared" si="169"/>
        <v>0</v>
      </c>
      <c r="K1211" s="40">
        <f t="shared" si="170"/>
        <v>0</v>
      </c>
      <c r="L1211" s="40">
        <f t="shared" si="171"/>
        <v>0</v>
      </c>
      <c r="M1211" s="40">
        <v>1</v>
      </c>
      <c r="N1211" s="40">
        <v>1</v>
      </c>
      <c r="O1211" s="40">
        <v>1</v>
      </c>
      <c r="P1211" s="40">
        <v>1</v>
      </c>
      <c r="Q1211" s="40">
        <v>1</v>
      </c>
      <c r="R1211" s="40">
        <v>0.89473684210526316</v>
      </c>
      <c r="S1211" s="40">
        <v>0.84210526315789469</v>
      </c>
      <c r="T1211" s="40">
        <v>0.84210526315789469</v>
      </c>
      <c r="U1211" s="40">
        <v>19</v>
      </c>
    </row>
    <row r="1212" spans="1:21">
      <c r="A1212" s="40">
        <v>10</v>
      </c>
      <c r="B1212" s="40">
        <v>14</v>
      </c>
      <c r="C1212" s="40">
        <v>9</v>
      </c>
      <c r="D1212" s="40">
        <f t="shared" si="163"/>
        <v>0</v>
      </c>
      <c r="E1212" s="40">
        <f t="shared" si="164"/>
        <v>0</v>
      </c>
      <c r="F1212" s="40">
        <f t="shared" si="165"/>
        <v>0</v>
      </c>
      <c r="G1212" s="40">
        <f t="shared" si="166"/>
        <v>0</v>
      </c>
      <c r="H1212" s="40">
        <f t="shared" si="167"/>
        <v>0</v>
      </c>
      <c r="I1212" s="40">
        <f t="shared" si="168"/>
        <v>0</v>
      </c>
      <c r="J1212" s="40">
        <f t="shared" si="169"/>
        <v>0</v>
      </c>
      <c r="K1212" s="40">
        <f t="shared" si="170"/>
        <v>0</v>
      </c>
      <c r="L1212" s="40">
        <f t="shared" si="171"/>
        <v>0</v>
      </c>
      <c r="M1212" s="40">
        <v>1</v>
      </c>
      <c r="N1212" s="40">
        <v>1</v>
      </c>
      <c r="O1212" s="40">
        <v>1</v>
      </c>
      <c r="P1212" s="40">
        <v>1</v>
      </c>
      <c r="Q1212" s="40">
        <v>1</v>
      </c>
      <c r="R1212" s="40">
        <v>1</v>
      </c>
      <c r="S1212" s="40">
        <v>0.94117647058823528</v>
      </c>
      <c r="T1212" s="40">
        <v>0.82352941176470584</v>
      </c>
      <c r="U1212" s="40">
        <v>17</v>
      </c>
    </row>
    <row r="1213" spans="1:21">
      <c r="A1213" s="40">
        <v>10</v>
      </c>
      <c r="B1213" s="40">
        <v>14</v>
      </c>
      <c r="C1213" s="40">
        <v>10</v>
      </c>
      <c r="D1213" s="40">
        <f t="shared" si="163"/>
        <v>0</v>
      </c>
      <c r="E1213" s="40">
        <f t="shared" si="164"/>
        <v>0</v>
      </c>
      <c r="F1213" s="40">
        <f t="shared" si="165"/>
        <v>0</v>
      </c>
      <c r="G1213" s="40">
        <f t="shared" si="166"/>
        <v>0</v>
      </c>
      <c r="H1213" s="40">
        <f t="shared" si="167"/>
        <v>0</v>
      </c>
      <c r="I1213" s="40">
        <f t="shared" si="168"/>
        <v>0</v>
      </c>
      <c r="J1213" s="40">
        <f t="shared" si="169"/>
        <v>0</v>
      </c>
      <c r="K1213" s="40">
        <f t="shared" si="170"/>
        <v>0</v>
      </c>
      <c r="L1213" s="40">
        <f t="shared" si="171"/>
        <v>0</v>
      </c>
      <c r="M1213" s="40">
        <v>1</v>
      </c>
      <c r="N1213" s="40">
        <v>1</v>
      </c>
      <c r="O1213" s="40">
        <v>1</v>
      </c>
      <c r="P1213" s="40">
        <v>1</v>
      </c>
      <c r="Q1213" s="40">
        <v>1</v>
      </c>
      <c r="R1213" s="40">
        <v>0.875</v>
      </c>
      <c r="S1213" s="40">
        <v>0.875</v>
      </c>
      <c r="T1213" s="40">
        <v>0.875</v>
      </c>
      <c r="U1213" s="40">
        <v>8</v>
      </c>
    </row>
    <row r="1214" spans="1:21">
      <c r="A1214" s="40">
        <v>10</v>
      </c>
      <c r="B1214" s="40">
        <v>14</v>
      </c>
      <c r="C1214" s="40">
        <v>11</v>
      </c>
      <c r="D1214" s="40">
        <f t="shared" si="163"/>
        <v>0</v>
      </c>
      <c r="E1214" s="40">
        <f t="shared" si="164"/>
        <v>0</v>
      </c>
      <c r="F1214" s="40">
        <f t="shared" si="165"/>
        <v>0</v>
      </c>
      <c r="G1214" s="40">
        <f t="shared" si="166"/>
        <v>0</v>
      </c>
      <c r="H1214" s="40">
        <f t="shared" si="167"/>
        <v>0</v>
      </c>
      <c r="I1214" s="40">
        <f t="shared" si="168"/>
        <v>0</v>
      </c>
      <c r="J1214" s="40">
        <f t="shared" si="169"/>
        <v>0</v>
      </c>
      <c r="K1214" s="40">
        <f t="shared" si="170"/>
        <v>0</v>
      </c>
      <c r="L1214" s="40">
        <f t="shared" si="171"/>
        <v>0</v>
      </c>
      <c r="M1214" s="40">
        <v>1</v>
      </c>
      <c r="N1214" s="40">
        <v>1</v>
      </c>
      <c r="O1214" s="40">
        <v>1</v>
      </c>
      <c r="P1214" s="40">
        <v>1</v>
      </c>
      <c r="Q1214" s="40">
        <v>1</v>
      </c>
      <c r="R1214" s="40">
        <v>1</v>
      </c>
      <c r="S1214" s="40">
        <v>1</v>
      </c>
      <c r="T1214" s="40">
        <v>0.875</v>
      </c>
      <c r="U1214" s="40">
        <v>8</v>
      </c>
    </row>
    <row r="1215" spans="1:21">
      <c r="A1215" s="40">
        <v>10</v>
      </c>
      <c r="B1215" s="40">
        <v>14</v>
      </c>
      <c r="C1215" s="40">
        <v>12</v>
      </c>
      <c r="D1215" s="40">
        <f t="shared" si="163"/>
        <v>0</v>
      </c>
      <c r="E1215" s="40">
        <f t="shared" si="164"/>
        <v>0</v>
      </c>
      <c r="F1215" s="40">
        <f t="shared" si="165"/>
        <v>0</v>
      </c>
      <c r="G1215" s="40">
        <f t="shared" si="166"/>
        <v>0</v>
      </c>
      <c r="H1215" s="40">
        <f t="shared" si="167"/>
        <v>0</v>
      </c>
      <c r="I1215" s="40">
        <f t="shared" si="168"/>
        <v>0</v>
      </c>
      <c r="J1215" s="40">
        <f t="shared" si="169"/>
        <v>0</v>
      </c>
      <c r="K1215" s="40">
        <f t="shared" si="170"/>
        <v>0</v>
      </c>
      <c r="L1215" s="40">
        <f t="shared" si="171"/>
        <v>0</v>
      </c>
      <c r="M1215" s="40">
        <v>1</v>
      </c>
      <c r="N1215" s="40">
        <v>1</v>
      </c>
      <c r="O1215" s="40">
        <v>1</v>
      </c>
      <c r="P1215" s="40">
        <v>1</v>
      </c>
      <c r="Q1215" s="40">
        <v>1</v>
      </c>
      <c r="R1215" s="40">
        <v>0.88888888888888884</v>
      </c>
      <c r="S1215" s="40">
        <v>0.88888888888888884</v>
      </c>
      <c r="T1215" s="40">
        <v>0.83333333333333337</v>
      </c>
      <c r="U1215" s="40">
        <v>18</v>
      </c>
    </row>
    <row r="1216" spans="1:21">
      <c r="A1216" s="40">
        <v>11</v>
      </c>
      <c r="B1216" s="40">
        <v>1</v>
      </c>
      <c r="C1216" s="40">
        <v>1</v>
      </c>
      <c r="D1216" s="40">
        <f t="shared" si="163"/>
        <v>0</v>
      </c>
      <c r="E1216" s="40">
        <f t="shared" si="164"/>
        <v>0</v>
      </c>
      <c r="F1216" s="40">
        <f t="shared" si="165"/>
        <v>0</v>
      </c>
      <c r="G1216" s="40">
        <f t="shared" si="166"/>
        <v>0</v>
      </c>
      <c r="H1216" s="40">
        <f t="shared" si="167"/>
        <v>0</v>
      </c>
      <c r="I1216" s="40">
        <f t="shared" si="168"/>
        <v>0</v>
      </c>
      <c r="J1216" s="40">
        <f t="shared" si="169"/>
        <v>0</v>
      </c>
      <c r="K1216" s="40">
        <f t="shared" si="170"/>
        <v>0</v>
      </c>
      <c r="L1216" s="40">
        <f t="shared" si="171"/>
        <v>0</v>
      </c>
      <c r="M1216" s="40">
        <v>0.6875</v>
      </c>
      <c r="N1216" s="40">
        <v>6.25E-2</v>
      </c>
      <c r="O1216" s="40">
        <v>0</v>
      </c>
      <c r="P1216" s="40">
        <v>0</v>
      </c>
      <c r="Q1216" s="40">
        <v>0</v>
      </c>
      <c r="R1216" s="40">
        <v>0</v>
      </c>
      <c r="S1216" s="40">
        <v>0</v>
      </c>
      <c r="T1216" s="40">
        <v>0</v>
      </c>
      <c r="U1216" s="40">
        <v>16</v>
      </c>
    </row>
    <row r="1217" spans="1:21">
      <c r="A1217" s="40">
        <v>11</v>
      </c>
      <c r="B1217" s="40">
        <v>1</v>
      </c>
      <c r="C1217" s="40">
        <v>2</v>
      </c>
      <c r="D1217" s="40">
        <f t="shared" si="163"/>
        <v>0</v>
      </c>
      <c r="E1217" s="40">
        <f t="shared" si="164"/>
        <v>0</v>
      </c>
      <c r="F1217" s="40">
        <f t="shared" si="165"/>
        <v>0</v>
      </c>
      <c r="G1217" s="40">
        <f t="shared" si="166"/>
        <v>0</v>
      </c>
      <c r="H1217" s="40">
        <f t="shared" si="167"/>
        <v>0</v>
      </c>
      <c r="I1217" s="40">
        <f t="shared" si="168"/>
        <v>0</v>
      </c>
      <c r="J1217" s="40">
        <f t="shared" si="169"/>
        <v>0</v>
      </c>
      <c r="K1217" s="40">
        <f t="shared" si="170"/>
        <v>0</v>
      </c>
      <c r="L1217" s="40">
        <f t="shared" si="171"/>
        <v>0</v>
      </c>
      <c r="M1217" s="40">
        <v>0.82857142857142863</v>
      </c>
      <c r="N1217" s="40">
        <v>0.15714285714285714</v>
      </c>
      <c r="O1217" s="40">
        <v>2.8571428571428571E-2</v>
      </c>
      <c r="P1217" s="40">
        <v>1.4285714285714285E-2</v>
      </c>
      <c r="Q1217" s="40">
        <v>1.4285714285714285E-2</v>
      </c>
      <c r="R1217" s="40">
        <v>0</v>
      </c>
      <c r="S1217" s="40">
        <v>0</v>
      </c>
      <c r="T1217" s="40">
        <v>0</v>
      </c>
      <c r="U1217" s="40">
        <v>70</v>
      </c>
    </row>
    <row r="1218" spans="1:21">
      <c r="A1218" s="40">
        <v>11</v>
      </c>
      <c r="B1218" s="40">
        <v>1</v>
      </c>
      <c r="C1218" s="40">
        <v>3</v>
      </c>
      <c r="D1218" s="40">
        <f t="shared" si="163"/>
        <v>0</v>
      </c>
      <c r="E1218" s="40">
        <f t="shared" si="164"/>
        <v>0</v>
      </c>
      <c r="F1218" s="40">
        <f t="shared" si="165"/>
        <v>0</v>
      </c>
      <c r="G1218" s="40">
        <f t="shared" si="166"/>
        <v>0</v>
      </c>
      <c r="H1218" s="40">
        <f t="shared" si="167"/>
        <v>0</v>
      </c>
      <c r="I1218" s="40">
        <f t="shared" si="168"/>
        <v>0</v>
      </c>
      <c r="J1218" s="40">
        <f t="shared" si="169"/>
        <v>0</v>
      </c>
      <c r="K1218" s="40">
        <f t="shared" si="170"/>
        <v>0</v>
      </c>
      <c r="L1218" s="40">
        <f t="shared" si="171"/>
        <v>0</v>
      </c>
      <c r="M1218" s="40">
        <v>0.81818181818181823</v>
      </c>
      <c r="N1218" s="40">
        <v>0.24242424242424243</v>
      </c>
      <c r="O1218" s="40">
        <v>9.0909090909090912E-2</v>
      </c>
      <c r="P1218" s="40">
        <v>6.0606060606060608E-2</v>
      </c>
      <c r="Q1218" s="40">
        <v>0</v>
      </c>
      <c r="R1218" s="40">
        <v>0</v>
      </c>
      <c r="S1218" s="40">
        <v>0</v>
      </c>
      <c r="T1218" s="40">
        <v>0</v>
      </c>
      <c r="U1218" s="40">
        <v>33</v>
      </c>
    </row>
    <row r="1219" spans="1:21">
      <c r="A1219" s="40">
        <v>11</v>
      </c>
      <c r="B1219" s="40">
        <v>1</v>
      </c>
      <c r="C1219" s="40">
        <v>4</v>
      </c>
      <c r="D1219" s="40">
        <f t="shared" ref="D1219:D1282" si="172">IF(AND($A1219=$X$2,$B1219=$X$33,$C1219=$X$18),M1219,0)</f>
        <v>0</v>
      </c>
      <c r="E1219" s="40">
        <f t="shared" ref="E1219:E1282" si="173">IF(AND($A1219=$X$2,$B1219=$X$33,$C1219=$X$18),N1219,0)</f>
        <v>0</v>
      </c>
      <c r="F1219" s="40">
        <f t="shared" ref="F1219:F1282" si="174">IF(AND($A1219=$X$2,$B1219=$X$33,$C1219=$X$18),O1219,0)</f>
        <v>0</v>
      </c>
      <c r="G1219" s="40">
        <f t="shared" ref="G1219:G1282" si="175">IF(AND($A1219=$X$2,$B1219=$X$33,$C1219=$X$18),P1219,0)</f>
        <v>0</v>
      </c>
      <c r="H1219" s="40">
        <f t="shared" ref="H1219:H1282" si="176">IF(AND($A1219=$X$2,$B1219=$X$33,$C1219=$X$18),Q1219,0)</f>
        <v>0</v>
      </c>
      <c r="I1219" s="40">
        <f t="shared" ref="I1219:I1282" si="177">IF(AND($A1219=$X$2,$B1219=$X$33,$C1219=$X$18),R1219,0)</f>
        <v>0</v>
      </c>
      <c r="J1219" s="40">
        <f t="shared" ref="J1219:J1282" si="178">IF(AND($A1219=$X$2,$B1219=$X$33,$C1219=$X$18),S1219,0)</f>
        <v>0</v>
      </c>
      <c r="K1219" s="40">
        <f t="shared" ref="K1219:K1282" si="179">IF(AND($A1219=$X$2,$B1219=$X$33,$C1219=$X$18),T1219,0)</f>
        <v>0</v>
      </c>
      <c r="L1219" s="40">
        <f t="shared" ref="L1219:L1282" si="180">IF(AND($A1219=$X$2,$B1219=$X$33,$C1219=$X$18),U1219,0)</f>
        <v>0</v>
      </c>
      <c r="M1219" s="40">
        <v>1</v>
      </c>
      <c r="N1219" s="40">
        <v>0.25</v>
      </c>
      <c r="O1219" s="40">
        <v>0</v>
      </c>
      <c r="P1219" s="40">
        <v>0</v>
      </c>
      <c r="Q1219" s="40">
        <v>0</v>
      </c>
      <c r="R1219" s="40">
        <v>0</v>
      </c>
      <c r="S1219" s="40">
        <v>0</v>
      </c>
      <c r="T1219" s="40">
        <v>0</v>
      </c>
      <c r="U1219" s="40">
        <v>8</v>
      </c>
    </row>
    <row r="1220" spans="1:21">
      <c r="A1220" s="40">
        <v>11</v>
      </c>
      <c r="B1220" s="40">
        <v>1</v>
      </c>
      <c r="C1220" s="40">
        <v>6</v>
      </c>
      <c r="D1220" s="40">
        <f t="shared" si="172"/>
        <v>0</v>
      </c>
      <c r="E1220" s="40">
        <f t="shared" si="173"/>
        <v>0</v>
      </c>
      <c r="F1220" s="40">
        <f t="shared" si="174"/>
        <v>0</v>
      </c>
      <c r="G1220" s="40">
        <f t="shared" si="175"/>
        <v>0</v>
      </c>
      <c r="H1220" s="40">
        <f t="shared" si="176"/>
        <v>0</v>
      </c>
      <c r="I1220" s="40">
        <f t="shared" si="177"/>
        <v>0</v>
      </c>
      <c r="J1220" s="40">
        <f t="shared" si="178"/>
        <v>0</v>
      </c>
      <c r="K1220" s="40">
        <f t="shared" si="179"/>
        <v>0</v>
      </c>
      <c r="L1220" s="40">
        <f t="shared" si="180"/>
        <v>0</v>
      </c>
      <c r="M1220" s="40">
        <v>1</v>
      </c>
      <c r="N1220" s="40">
        <v>0</v>
      </c>
      <c r="O1220" s="40">
        <v>0</v>
      </c>
      <c r="P1220" s="40">
        <v>0</v>
      </c>
      <c r="Q1220" s="40">
        <v>0</v>
      </c>
      <c r="R1220" s="40">
        <v>0</v>
      </c>
      <c r="S1220" s="40">
        <v>0</v>
      </c>
      <c r="T1220" s="40">
        <v>0</v>
      </c>
      <c r="U1220" s="40">
        <v>1</v>
      </c>
    </row>
    <row r="1221" spans="1:21">
      <c r="A1221" s="40">
        <v>11</v>
      </c>
      <c r="B1221" s="40">
        <v>2</v>
      </c>
      <c r="C1221" s="40">
        <v>1</v>
      </c>
      <c r="D1221" s="40">
        <f t="shared" si="172"/>
        <v>0</v>
      </c>
      <c r="E1221" s="40">
        <f t="shared" si="173"/>
        <v>0</v>
      </c>
      <c r="F1221" s="40">
        <f t="shared" si="174"/>
        <v>0</v>
      </c>
      <c r="G1221" s="40">
        <f t="shared" si="175"/>
        <v>0</v>
      </c>
      <c r="H1221" s="40">
        <f t="shared" si="176"/>
        <v>0</v>
      </c>
      <c r="I1221" s="40">
        <f t="shared" si="177"/>
        <v>0</v>
      </c>
      <c r="J1221" s="40">
        <f t="shared" si="178"/>
        <v>0</v>
      </c>
      <c r="K1221" s="40">
        <f t="shared" si="179"/>
        <v>0</v>
      </c>
      <c r="L1221" s="40">
        <f t="shared" si="180"/>
        <v>0</v>
      </c>
      <c r="M1221" s="40">
        <v>1</v>
      </c>
      <c r="N1221" s="40">
        <v>0.2</v>
      </c>
      <c r="O1221" s="40">
        <v>0</v>
      </c>
      <c r="P1221" s="40">
        <v>0</v>
      </c>
      <c r="Q1221" s="40">
        <v>0</v>
      </c>
      <c r="R1221" s="40">
        <v>0</v>
      </c>
      <c r="S1221" s="40">
        <v>0</v>
      </c>
      <c r="T1221" s="40">
        <v>0</v>
      </c>
      <c r="U1221" s="40">
        <v>5</v>
      </c>
    </row>
    <row r="1222" spans="1:21">
      <c r="A1222" s="40">
        <v>11</v>
      </c>
      <c r="B1222" s="40">
        <v>2</v>
      </c>
      <c r="C1222" s="40">
        <v>2</v>
      </c>
      <c r="D1222" s="40">
        <f t="shared" si="172"/>
        <v>0</v>
      </c>
      <c r="E1222" s="40">
        <f t="shared" si="173"/>
        <v>0</v>
      </c>
      <c r="F1222" s="40">
        <f t="shared" si="174"/>
        <v>0</v>
      </c>
      <c r="G1222" s="40">
        <f t="shared" si="175"/>
        <v>0</v>
      </c>
      <c r="H1222" s="40">
        <f t="shared" si="176"/>
        <v>0</v>
      </c>
      <c r="I1222" s="40">
        <f t="shared" si="177"/>
        <v>0</v>
      </c>
      <c r="J1222" s="40">
        <f t="shared" si="178"/>
        <v>0</v>
      </c>
      <c r="K1222" s="40">
        <f t="shared" si="179"/>
        <v>0</v>
      </c>
      <c r="L1222" s="40">
        <f t="shared" si="180"/>
        <v>0</v>
      </c>
      <c r="M1222" s="40">
        <v>1</v>
      </c>
      <c r="N1222" s="40">
        <v>0.40322580645161288</v>
      </c>
      <c r="O1222" s="40">
        <v>7.2580645161290328E-2</v>
      </c>
      <c r="P1222" s="40">
        <v>1.6129032258064516E-2</v>
      </c>
      <c r="Q1222" s="40">
        <v>8.0645161290322578E-3</v>
      </c>
      <c r="R1222" s="40">
        <v>8.0645161290322578E-3</v>
      </c>
      <c r="S1222" s="40">
        <v>0</v>
      </c>
      <c r="T1222" s="40">
        <v>0</v>
      </c>
      <c r="U1222" s="40">
        <v>124</v>
      </c>
    </row>
    <row r="1223" spans="1:21">
      <c r="A1223" s="40">
        <v>11</v>
      </c>
      <c r="B1223" s="40">
        <v>2</v>
      </c>
      <c r="C1223" s="40">
        <v>3</v>
      </c>
      <c r="D1223" s="40">
        <f t="shared" si="172"/>
        <v>0</v>
      </c>
      <c r="E1223" s="40">
        <f t="shared" si="173"/>
        <v>0</v>
      </c>
      <c r="F1223" s="40">
        <f t="shared" si="174"/>
        <v>0</v>
      </c>
      <c r="G1223" s="40">
        <f t="shared" si="175"/>
        <v>0</v>
      </c>
      <c r="H1223" s="40">
        <f t="shared" si="176"/>
        <v>0</v>
      </c>
      <c r="I1223" s="40">
        <f t="shared" si="177"/>
        <v>0</v>
      </c>
      <c r="J1223" s="40">
        <f t="shared" si="178"/>
        <v>0</v>
      </c>
      <c r="K1223" s="40">
        <f t="shared" si="179"/>
        <v>0</v>
      </c>
      <c r="L1223" s="40">
        <f t="shared" si="180"/>
        <v>0</v>
      </c>
      <c r="M1223" s="40">
        <v>0.99435028248587576</v>
      </c>
      <c r="N1223" s="40">
        <v>0.57627118644067798</v>
      </c>
      <c r="O1223" s="40">
        <v>0.14124293785310735</v>
      </c>
      <c r="P1223" s="40">
        <v>4.519774011299435E-2</v>
      </c>
      <c r="Q1223" s="40">
        <v>2.2598870056497175E-2</v>
      </c>
      <c r="R1223" s="40">
        <v>5.6497175141242938E-3</v>
      </c>
      <c r="S1223" s="40">
        <v>5.6497175141242938E-3</v>
      </c>
      <c r="T1223" s="40">
        <v>5.6497175141242938E-3</v>
      </c>
      <c r="U1223" s="40">
        <v>177</v>
      </c>
    </row>
    <row r="1224" spans="1:21">
      <c r="A1224" s="40">
        <v>11</v>
      </c>
      <c r="B1224" s="40">
        <v>2</v>
      </c>
      <c r="C1224" s="40">
        <v>4</v>
      </c>
      <c r="D1224" s="40">
        <f t="shared" si="172"/>
        <v>0</v>
      </c>
      <c r="E1224" s="40">
        <f t="shared" si="173"/>
        <v>0</v>
      </c>
      <c r="F1224" s="40">
        <f t="shared" si="174"/>
        <v>0</v>
      </c>
      <c r="G1224" s="40">
        <f t="shared" si="175"/>
        <v>0</v>
      </c>
      <c r="H1224" s="40">
        <f t="shared" si="176"/>
        <v>0</v>
      </c>
      <c r="I1224" s="40">
        <f t="shared" si="177"/>
        <v>0</v>
      </c>
      <c r="J1224" s="40">
        <f t="shared" si="178"/>
        <v>0</v>
      </c>
      <c r="K1224" s="40">
        <f t="shared" si="179"/>
        <v>0</v>
      </c>
      <c r="L1224" s="40">
        <f t="shared" si="180"/>
        <v>0</v>
      </c>
      <c r="M1224" s="40">
        <v>0.98936170212765961</v>
      </c>
      <c r="N1224" s="40">
        <v>0.57446808510638303</v>
      </c>
      <c r="O1224" s="40">
        <v>0.23404255319148937</v>
      </c>
      <c r="P1224" s="40">
        <v>7.4468085106382975E-2</v>
      </c>
      <c r="Q1224" s="40">
        <v>2.1276595744680851E-2</v>
      </c>
      <c r="R1224" s="40">
        <v>1.0638297872340425E-2</v>
      </c>
      <c r="S1224" s="40">
        <v>0</v>
      </c>
      <c r="T1224" s="40">
        <v>0</v>
      </c>
      <c r="U1224" s="40">
        <v>94</v>
      </c>
    </row>
    <row r="1225" spans="1:21">
      <c r="A1225" s="40">
        <v>11</v>
      </c>
      <c r="B1225" s="40">
        <v>2</v>
      </c>
      <c r="C1225" s="40">
        <v>5</v>
      </c>
      <c r="D1225" s="40">
        <f t="shared" si="172"/>
        <v>0</v>
      </c>
      <c r="E1225" s="40">
        <f t="shared" si="173"/>
        <v>0</v>
      </c>
      <c r="F1225" s="40">
        <f t="shared" si="174"/>
        <v>0</v>
      </c>
      <c r="G1225" s="40">
        <f t="shared" si="175"/>
        <v>0</v>
      </c>
      <c r="H1225" s="40">
        <f t="shared" si="176"/>
        <v>0</v>
      </c>
      <c r="I1225" s="40">
        <f t="shared" si="177"/>
        <v>0</v>
      </c>
      <c r="J1225" s="40">
        <f t="shared" si="178"/>
        <v>0</v>
      </c>
      <c r="K1225" s="40">
        <f t="shared" si="179"/>
        <v>0</v>
      </c>
      <c r="L1225" s="40">
        <f t="shared" si="180"/>
        <v>0</v>
      </c>
      <c r="M1225" s="40">
        <v>1</v>
      </c>
      <c r="N1225" s="40">
        <v>0.68181818181818177</v>
      </c>
      <c r="O1225" s="40">
        <v>0.31818181818181818</v>
      </c>
      <c r="P1225" s="40">
        <v>0.22727272727272727</v>
      </c>
      <c r="Q1225" s="40">
        <v>9.0909090909090912E-2</v>
      </c>
      <c r="R1225" s="40">
        <v>4.5454545454545456E-2</v>
      </c>
      <c r="S1225" s="40">
        <v>0</v>
      </c>
      <c r="T1225" s="40">
        <v>0</v>
      </c>
      <c r="U1225" s="40">
        <v>22</v>
      </c>
    </row>
    <row r="1226" spans="1:21">
      <c r="A1226" s="40">
        <v>11</v>
      </c>
      <c r="B1226" s="40">
        <v>2</v>
      </c>
      <c r="C1226" s="40">
        <v>6</v>
      </c>
      <c r="D1226" s="40">
        <f t="shared" si="172"/>
        <v>0</v>
      </c>
      <c r="E1226" s="40">
        <f t="shared" si="173"/>
        <v>0</v>
      </c>
      <c r="F1226" s="40">
        <f t="shared" si="174"/>
        <v>0</v>
      </c>
      <c r="G1226" s="40">
        <f t="shared" si="175"/>
        <v>0</v>
      </c>
      <c r="H1226" s="40">
        <f t="shared" si="176"/>
        <v>0</v>
      </c>
      <c r="I1226" s="40">
        <f t="shared" si="177"/>
        <v>0</v>
      </c>
      <c r="J1226" s="40">
        <f t="shared" si="178"/>
        <v>0</v>
      </c>
      <c r="K1226" s="40">
        <f t="shared" si="179"/>
        <v>0</v>
      </c>
      <c r="L1226" s="40">
        <f t="shared" si="180"/>
        <v>0</v>
      </c>
      <c r="M1226" s="40">
        <v>1</v>
      </c>
      <c r="N1226" s="40">
        <v>1</v>
      </c>
      <c r="O1226" s="40">
        <v>0.8</v>
      </c>
      <c r="P1226" s="40">
        <v>0.4</v>
      </c>
      <c r="Q1226" s="40">
        <v>0.4</v>
      </c>
      <c r="R1226" s="40">
        <v>0.2</v>
      </c>
      <c r="S1226" s="40">
        <v>0</v>
      </c>
      <c r="T1226" s="40">
        <v>0</v>
      </c>
      <c r="U1226" s="40">
        <v>5</v>
      </c>
    </row>
    <row r="1227" spans="1:21">
      <c r="A1227" s="40">
        <v>11</v>
      </c>
      <c r="B1227" s="40">
        <v>2</v>
      </c>
      <c r="C1227" s="40">
        <v>7</v>
      </c>
      <c r="D1227" s="40">
        <f t="shared" si="172"/>
        <v>0</v>
      </c>
      <c r="E1227" s="40">
        <f t="shared" si="173"/>
        <v>0</v>
      </c>
      <c r="F1227" s="40">
        <f t="shared" si="174"/>
        <v>0</v>
      </c>
      <c r="G1227" s="40">
        <f t="shared" si="175"/>
        <v>0</v>
      </c>
      <c r="H1227" s="40">
        <f t="shared" si="176"/>
        <v>0</v>
      </c>
      <c r="I1227" s="40">
        <f t="shared" si="177"/>
        <v>0</v>
      </c>
      <c r="J1227" s="40">
        <f t="shared" si="178"/>
        <v>0</v>
      </c>
      <c r="K1227" s="40">
        <f t="shared" si="179"/>
        <v>0</v>
      </c>
      <c r="L1227" s="40">
        <f t="shared" si="180"/>
        <v>0</v>
      </c>
      <c r="M1227" s="40">
        <v>1</v>
      </c>
      <c r="N1227" s="40">
        <v>1</v>
      </c>
      <c r="O1227" s="40">
        <v>1</v>
      </c>
      <c r="P1227" s="40">
        <v>1</v>
      </c>
      <c r="Q1227" s="40">
        <v>1</v>
      </c>
      <c r="R1227" s="40">
        <v>0.5</v>
      </c>
      <c r="S1227" s="40">
        <v>0</v>
      </c>
      <c r="T1227" s="40">
        <v>0</v>
      </c>
      <c r="U1227" s="40">
        <v>2</v>
      </c>
    </row>
    <row r="1228" spans="1:21">
      <c r="A1228" s="40">
        <v>11</v>
      </c>
      <c r="B1228" s="40">
        <v>2</v>
      </c>
      <c r="C1228" s="40">
        <v>8</v>
      </c>
      <c r="D1228" s="40">
        <f t="shared" si="172"/>
        <v>0</v>
      </c>
      <c r="E1228" s="40">
        <f t="shared" si="173"/>
        <v>0</v>
      </c>
      <c r="F1228" s="40">
        <f t="shared" si="174"/>
        <v>0</v>
      </c>
      <c r="G1228" s="40">
        <f t="shared" si="175"/>
        <v>0</v>
      </c>
      <c r="H1228" s="40">
        <f t="shared" si="176"/>
        <v>0</v>
      </c>
      <c r="I1228" s="40">
        <f t="shared" si="177"/>
        <v>0</v>
      </c>
      <c r="J1228" s="40">
        <f t="shared" si="178"/>
        <v>0</v>
      </c>
      <c r="K1228" s="40">
        <f t="shared" si="179"/>
        <v>0</v>
      </c>
      <c r="L1228" s="40">
        <f t="shared" si="180"/>
        <v>0</v>
      </c>
      <c r="M1228" s="40">
        <v>1</v>
      </c>
      <c r="N1228" s="40">
        <v>1</v>
      </c>
      <c r="O1228" s="40">
        <v>0.5</v>
      </c>
      <c r="P1228" s="40">
        <v>0.5</v>
      </c>
      <c r="Q1228" s="40">
        <v>0.5</v>
      </c>
      <c r="R1228" s="40">
        <v>0.5</v>
      </c>
      <c r="S1228" s="40">
        <v>0</v>
      </c>
      <c r="T1228" s="40">
        <v>0</v>
      </c>
      <c r="U1228" s="40">
        <v>2</v>
      </c>
    </row>
    <row r="1229" spans="1:21">
      <c r="A1229" s="40">
        <v>11</v>
      </c>
      <c r="B1229" s="40">
        <v>2</v>
      </c>
      <c r="C1229" s="40">
        <v>9</v>
      </c>
      <c r="D1229" s="40">
        <f t="shared" si="172"/>
        <v>0</v>
      </c>
      <c r="E1229" s="40">
        <f t="shared" si="173"/>
        <v>0</v>
      </c>
      <c r="F1229" s="40">
        <f t="shared" si="174"/>
        <v>0</v>
      </c>
      <c r="G1229" s="40">
        <f t="shared" si="175"/>
        <v>0</v>
      </c>
      <c r="H1229" s="40">
        <f t="shared" si="176"/>
        <v>0</v>
      </c>
      <c r="I1229" s="40">
        <f t="shared" si="177"/>
        <v>0</v>
      </c>
      <c r="J1229" s="40">
        <f t="shared" si="178"/>
        <v>0</v>
      </c>
      <c r="K1229" s="40">
        <f t="shared" si="179"/>
        <v>0</v>
      </c>
      <c r="L1229" s="40">
        <f t="shared" si="180"/>
        <v>0</v>
      </c>
      <c r="M1229" s="40">
        <v>1</v>
      </c>
      <c r="N1229" s="40">
        <v>0</v>
      </c>
      <c r="O1229" s="40">
        <v>0</v>
      </c>
      <c r="P1229" s="40">
        <v>0</v>
      </c>
      <c r="Q1229" s="40">
        <v>0</v>
      </c>
      <c r="R1229" s="40">
        <v>0</v>
      </c>
      <c r="S1229" s="40">
        <v>0</v>
      </c>
      <c r="T1229" s="40">
        <v>0</v>
      </c>
      <c r="U1229" s="40">
        <v>1</v>
      </c>
    </row>
    <row r="1230" spans="1:21">
      <c r="A1230" s="40">
        <v>11</v>
      </c>
      <c r="B1230" s="40">
        <v>3</v>
      </c>
      <c r="C1230" s="40">
        <v>1</v>
      </c>
      <c r="D1230" s="40">
        <f t="shared" si="172"/>
        <v>0</v>
      </c>
      <c r="E1230" s="40">
        <f t="shared" si="173"/>
        <v>0</v>
      </c>
      <c r="F1230" s="40">
        <f t="shared" si="174"/>
        <v>0</v>
      </c>
      <c r="G1230" s="40">
        <f t="shared" si="175"/>
        <v>0</v>
      </c>
      <c r="H1230" s="40">
        <f t="shared" si="176"/>
        <v>0</v>
      </c>
      <c r="I1230" s="40">
        <f t="shared" si="177"/>
        <v>0</v>
      </c>
      <c r="J1230" s="40">
        <f t="shared" si="178"/>
        <v>0</v>
      </c>
      <c r="K1230" s="40">
        <f t="shared" si="179"/>
        <v>0</v>
      </c>
      <c r="L1230" s="40">
        <f t="shared" si="180"/>
        <v>0</v>
      </c>
      <c r="M1230" s="40">
        <v>1</v>
      </c>
      <c r="N1230" s="40">
        <v>0.66666666666666663</v>
      </c>
      <c r="O1230" s="40">
        <v>0.33333333333333331</v>
      </c>
      <c r="P1230" s="40">
        <v>0.33333333333333331</v>
      </c>
      <c r="Q1230" s="40">
        <v>0</v>
      </c>
      <c r="R1230" s="40">
        <v>0</v>
      </c>
      <c r="S1230" s="40">
        <v>0</v>
      </c>
      <c r="T1230" s="40">
        <v>0</v>
      </c>
      <c r="U1230" s="40">
        <v>3</v>
      </c>
    </row>
    <row r="1231" spans="1:21">
      <c r="A1231" s="40">
        <v>11</v>
      </c>
      <c r="B1231" s="40">
        <v>3</v>
      </c>
      <c r="C1231" s="40">
        <v>2</v>
      </c>
      <c r="D1231" s="40">
        <f t="shared" si="172"/>
        <v>0</v>
      </c>
      <c r="E1231" s="40">
        <f t="shared" si="173"/>
        <v>0</v>
      </c>
      <c r="F1231" s="40">
        <f t="shared" si="174"/>
        <v>0</v>
      </c>
      <c r="G1231" s="40">
        <f t="shared" si="175"/>
        <v>0</v>
      </c>
      <c r="H1231" s="40">
        <f t="shared" si="176"/>
        <v>0</v>
      </c>
      <c r="I1231" s="40">
        <f t="shared" si="177"/>
        <v>0</v>
      </c>
      <c r="J1231" s="40">
        <f t="shared" si="178"/>
        <v>0</v>
      </c>
      <c r="K1231" s="40">
        <f t="shared" si="179"/>
        <v>0</v>
      </c>
      <c r="L1231" s="40">
        <f t="shared" si="180"/>
        <v>0</v>
      </c>
      <c r="M1231" s="40">
        <v>1</v>
      </c>
      <c r="N1231" s="40">
        <v>0.82758620689655171</v>
      </c>
      <c r="O1231" s="40">
        <v>0.12643678160919541</v>
      </c>
      <c r="P1231" s="40">
        <v>1.1494252873563218E-2</v>
      </c>
      <c r="Q1231" s="40">
        <v>0</v>
      </c>
      <c r="R1231" s="40">
        <v>0</v>
      </c>
      <c r="S1231" s="40">
        <v>0</v>
      </c>
      <c r="T1231" s="40">
        <v>0</v>
      </c>
      <c r="U1231" s="40">
        <v>87</v>
      </c>
    </row>
    <row r="1232" spans="1:21">
      <c r="A1232" s="40">
        <v>11</v>
      </c>
      <c r="B1232" s="40">
        <v>3</v>
      </c>
      <c r="C1232" s="40">
        <v>3</v>
      </c>
      <c r="D1232" s="40">
        <f t="shared" si="172"/>
        <v>0</v>
      </c>
      <c r="E1232" s="40">
        <f t="shared" si="173"/>
        <v>0</v>
      </c>
      <c r="F1232" s="40">
        <f t="shared" si="174"/>
        <v>0</v>
      </c>
      <c r="G1232" s="40">
        <f t="shared" si="175"/>
        <v>0</v>
      </c>
      <c r="H1232" s="40">
        <f t="shared" si="176"/>
        <v>0</v>
      </c>
      <c r="I1232" s="40">
        <f t="shared" si="177"/>
        <v>0</v>
      </c>
      <c r="J1232" s="40">
        <f t="shared" si="178"/>
        <v>0</v>
      </c>
      <c r="K1232" s="40">
        <f t="shared" si="179"/>
        <v>0</v>
      </c>
      <c r="L1232" s="40">
        <f t="shared" si="180"/>
        <v>0</v>
      </c>
      <c r="M1232" s="40">
        <v>1</v>
      </c>
      <c r="N1232" s="40">
        <v>0.86919831223628696</v>
      </c>
      <c r="O1232" s="40">
        <v>0.24050632911392406</v>
      </c>
      <c r="P1232" s="40">
        <v>4.6413502109704644E-2</v>
      </c>
      <c r="Q1232" s="40">
        <v>2.1097046413502109E-2</v>
      </c>
      <c r="R1232" s="40">
        <v>1.6877637130801686E-2</v>
      </c>
      <c r="S1232" s="40">
        <v>4.2194092827004216E-3</v>
      </c>
      <c r="T1232" s="40">
        <v>0</v>
      </c>
      <c r="U1232" s="40">
        <v>237</v>
      </c>
    </row>
    <row r="1233" spans="1:21">
      <c r="A1233" s="40">
        <v>11</v>
      </c>
      <c r="B1233" s="40">
        <v>3</v>
      </c>
      <c r="C1233" s="40">
        <v>4</v>
      </c>
      <c r="D1233" s="40">
        <f t="shared" si="172"/>
        <v>0</v>
      </c>
      <c r="E1233" s="40">
        <f t="shared" si="173"/>
        <v>0</v>
      </c>
      <c r="F1233" s="40">
        <f t="shared" si="174"/>
        <v>0</v>
      </c>
      <c r="G1233" s="40">
        <f t="shared" si="175"/>
        <v>0</v>
      </c>
      <c r="H1233" s="40">
        <f t="shared" si="176"/>
        <v>0</v>
      </c>
      <c r="I1233" s="40">
        <f t="shared" si="177"/>
        <v>0</v>
      </c>
      <c r="J1233" s="40">
        <f t="shared" si="178"/>
        <v>0</v>
      </c>
      <c r="K1233" s="40">
        <f t="shared" si="179"/>
        <v>0</v>
      </c>
      <c r="L1233" s="40">
        <f t="shared" si="180"/>
        <v>0</v>
      </c>
      <c r="M1233" s="40">
        <v>1</v>
      </c>
      <c r="N1233" s="40">
        <v>0.90038314176245215</v>
      </c>
      <c r="O1233" s="40">
        <v>0.39080459770114945</v>
      </c>
      <c r="P1233" s="40">
        <v>0.1532567049808429</v>
      </c>
      <c r="Q1233" s="40">
        <v>6.1302681992337162E-2</v>
      </c>
      <c r="R1233" s="40">
        <v>1.532567049808429E-2</v>
      </c>
      <c r="S1233" s="40">
        <v>7.6628352490421452E-3</v>
      </c>
      <c r="T1233" s="40">
        <v>3.8314176245210726E-3</v>
      </c>
      <c r="U1233" s="40">
        <v>261</v>
      </c>
    </row>
    <row r="1234" spans="1:21">
      <c r="A1234" s="40">
        <v>11</v>
      </c>
      <c r="B1234" s="40">
        <v>3</v>
      </c>
      <c r="C1234" s="40">
        <v>5</v>
      </c>
      <c r="D1234" s="40">
        <f t="shared" si="172"/>
        <v>0</v>
      </c>
      <c r="E1234" s="40">
        <f t="shared" si="173"/>
        <v>0</v>
      </c>
      <c r="F1234" s="40">
        <f t="shared" si="174"/>
        <v>0</v>
      </c>
      <c r="G1234" s="40">
        <f t="shared" si="175"/>
        <v>0</v>
      </c>
      <c r="H1234" s="40">
        <f t="shared" si="176"/>
        <v>0</v>
      </c>
      <c r="I1234" s="40">
        <f t="shared" si="177"/>
        <v>0</v>
      </c>
      <c r="J1234" s="40">
        <f t="shared" si="178"/>
        <v>0</v>
      </c>
      <c r="K1234" s="40">
        <f t="shared" si="179"/>
        <v>0</v>
      </c>
      <c r="L1234" s="40">
        <f t="shared" si="180"/>
        <v>0</v>
      </c>
      <c r="M1234" s="40">
        <v>1</v>
      </c>
      <c r="N1234" s="40">
        <v>0.89130434782608692</v>
      </c>
      <c r="O1234" s="40">
        <v>0.5</v>
      </c>
      <c r="P1234" s="40">
        <v>0.21739130434782608</v>
      </c>
      <c r="Q1234" s="40">
        <v>0.16304347826086957</v>
      </c>
      <c r="R1234" s="40">
        <v>6.5217391304347824E-2</v>
      </c>
      <c r="S1234" s="40">
        <v>3.2608695652173912E-2</v>
      </c>
      <c r="T1234" s="40">
        <v>2.1739130434782608E-2</v>
      </c>
      <c r="U1234" s="40">
        <v>92</v>
      </c>
    </row>
    <row r="1235" spans="1:21">
      <c r="A1235" s="40">
        <v>11</v>
      </c>
      <c r="B1235" s="40">
        <v>3</v>
      </c>
      <c r="C1235" s="40">
        <v>6</v>
      </c>
      <c r="D1235" s="40">
        <f t="shared" si="172"/>
        <v>0</v>
      </c>
      <c r="E1235" s="40">
        <f t="shared" si="173"/>
        <v>0</v>
      </c>
      <c r="F1235" s="40">
        <f t="shared" si="174"/>
        <v>0</v>
      </c>
      <c r="G1235" s="40">
        <f t="shared" si="175"/>
        <v>0</v>
      </c>
      <c r="H1235" s="40">
        <f t="shared" si="176"/>
        <v>0</v>
      </c>
      <c r="I1235" s="40">
        <f t="shared" si="177"/>
        <v>0</v>
      </c>
      <c r="J1235" s="40">
        <f t="shared" si="178"/>
        <v>0</v>
      </c>
      <c r="K1235" s="40">
        <f t="shared" si="179"/>
        <v>0</v>
      </c>
      <c r="L1235" s="40">
        <f t="shared" si="180"/>
        <v>0</v>
      </c>
      <c r="M1235" s="40">
        <v>1</v>
      </c>
      <c r="N1235" s="40">
        <v>0.8125</v>
      </c>
      <c r="O1235" s="40">
        <v>0.53125</v>
      </c>
      <c r="P1235" s="40">
        <v>0.1875</v>
      </c>
      <c r="Q1235" s="40">
        <v>3.125E-2</v>
      </c>
      <c r="R1235" s="40">
        <v>0</v>
      </c>
      <c r="S1235" s="40">
        <v>0</v>
      </c>
      <c r="T1235" s="40">
        <v>0</v>
      </c>
      <c r="U1235" s="40">
        <v>32</v>
      </c>
    </row>
    <row r="1236" spans="1:21">
      <c r="A1236" s="40">
        <v>11</v>
      </c>
      <c r="B1236" s="40">
        <v>3</v>
      </c>
      <c r="C1236" s="40">
        <v>7</v>
      </c>
      <c r="D1236" s="40">
        <f t="shared" si="172"/>
        <v>0</v>
      </c>
      <c r="E1236" s="40">
        <f t="shared" si="173"/>
        <v>0</v>
      </c>
      <c r="F1236" s="40">
        <f t="shared" si="174"/>
        <v>0</v>
      </c>
      <c r="G1236" s="40">
        <f t="shared" si="175"/>
        <v>0</v>
      </c>
      <c r="H1236" s="40">
        <f t="shared" si="176"/>
        <v>0</v>
      </c>
      <c r="I1236" s="40">
        <f t="shared" si="177"/>
        <v>0</v>
      </c>
      <c r="J1236" s="40">
        <f t="shared" si="178"/>
        <v>0</v>
      </c>
      <c r="K1236" s="40">
        <f t="shared" si="179"/>
        <v>0</v>
      </c>
      <c r="L1236" s="40">
        <f t="shared" si="180"/>
        <v>0</v>
      </c>
      <c r="M1236" s="40">
        <v>1</v>
      </c>
      <c r="N1236" s="40">
        <v>0.875</v>
      </c>
      <c r="O1236" s="40">
        <v>0.875</v>
      </c>
      <c r="P1236" s="40">
        <v>0.625</v>
      </c>
      <c r="Q1236" s="40">
        <v>0.375</v>
      </c>
      <c r="R1236" s="40">
        <v>0.25</v>
      </c>
      <c r="S1236" s="40">
        <v>0.25</v>
      </c>
      <c r="T1236" s="40">
        <v>0</v>
      </c>
      <c r="U1236" s="40">
        <v>8</v>
      </c>
    </row>
    <row r="1237" spans="1:21">
      <c r="A1237" s="40">
        <v>11</v>
      </c>
      <c r="B1237" s="40">
        <v>3</v>
      </c>
      <c r="C1237" s="40">
        <v>8</v>
      </c>
      <c r="D1237" s="40">
        <f t="shared" si="172"/>
        <v>0</v>
      </c>
      <c r="E1237" s="40">
        <f t="shared" si="173"/>
        <v>0</v>
      </c>
      <c r="F1237" s="40">
        <f t="shared" si="174"/>
        <v>0</v>
      </c>
      <c r="G1237" s="40">
        <f t="shared" si="175"/>
        <v>0</v>
      </c>
      <c r="H1237" s="40">
        <f t="shared" si="176"/>
        <v>0</v>
      </c>
      <c r="I1237" s="40">
        <f t="shared" si="177"/>
        <v>0</v>
      </c>
      <c r="J1237" s="40">
        <f t="shared" si="178"/>
        <v>0</v>
      </c>
      <c r="K1237" s="40">
        <f t="shared" si="179"/>
        <v>0</v>
      </c>
      <c r="L1237" s="40">
        <f t="shared" si="180"/>
        <v>0</v>
      </c>
      <c r="M1237" s="40">
        <v>1</v>
      </c>
      <c r="N1237" s="40">
        <v>1</v>
      </c>
      <c r="O1237" s="40">
        <v>1</v>
      </c>
      <c r="P1237" s="40">
        <v>0.5</v>
      </c>
      <c r="Q1237" s="40">
        <v>0</v>
      </c>
      <c r="R1237" s="40">
        <v>0</v>
      </c>
      <c r="S1237" s="40">
        <v>0</v>
      </c>
      <c r="T1237" s="40">
        <v>0</v>
      </c>
      <c r="U1237" s="40">
        <v>2</v>
      </c>
    </row>
    <row r="1238" spans="1:21">
      <c r="A1238" s="40">
        <v>11</v>
      </c>
      <c r="B1238" s="40">
        <v>3</v>
      </c>
      <c r="C1238" s="40">
        <v>9</v>
      </c>
      <c r="D1238" s="40">
        <f t="shared" si="172"/>
        <v>0</v>
      </c>
      <c r="E1238" s="40">
        <f t="shared" si="173"/>
        <v>0</v>
      </c>
      <c r="F1238" s="40">
        <f t="shared" si="174"/>
        <v>0</v>
      </c>
      <c r="G1238" s="40">
        <f t="shared" si="175"/>
        <v>0</v>
      </c>
      <c r="H1238" s="40">
        <f t="shared" si="176"/>
        <v>0</v>
      </c>
      <c r="I1238" s="40">
        <f t="shared" si="177"/>
        <v>0</v>
      </c>
      <c r="J1238" s="40">
        <f t="shared" si="178"/>
        <v>0</v>
      </c>
      <c r="K1238" s="40">
        <f t="shared" si="179"/>
        <v>0</v>
      </c>
      <c r="L1238" s="40">
        <f t="shared" si="180"/>
        <v>0</v>
      </c>
      <c r="M1238" s="40">
        <v>1</v>
      </c>
      <c r="N1238" s="40">
        <v>1</v>
      </c>
      <c r="O1238" s="40">
        <v>1</v>
      </c>
      <c r="P1238" s="40">
        <v>0</v>
      </c>
      <c r="Q1238" s="40">
        <v>0</v>
      </c>
      <c r="R1238" s="40">
        <v>0</v>
      </c>
      <c r="S1238" s="40">
        <v>0</v>
      </c>
      <c r="T1238" s="40">
        <v>0</v>
      </c>
      <c r="U1238" s="40">
        <v>1</v>
      </c>
    </row>
    <row r="1239" spans="1:21">
      <c r="A1239" s="40">
        <v>11</v>
      </c>
      <c r="B1239" s="40">
        <v>4</v>
      </c>
      <c r="C1239" s="40">
        <v>2</v>
      </c>
      <c r="D1239" s="40">
        <f t="shared" si="172"/>
        <v>0</v>
      </c>
      <c r="E1239" s="40">
        <f t="shared" si="173"/>
        <v>0</v>
      </c>
      <c r="F1239" s="40">
        <f t="shared" si="174"/>
        <v>0</v>
      </c>
      <c r="G1239" s="40">
        <f t="shared" si="175"/>
        <v>0</v>
      </c>
      <c r="H1239" s="40">
        <f t="shared" si="176"/>
        <v>0</v>
      </c>
      <c r="I1239" s="40">
        <f t="shared" si="177"/>
        <v>0</v>
      </c>
      <c r="J1239" s="40">
        <f t="shared" si="178"/>
        <v>0</v>
      </c>
      <c r="K1239" s="40">
        <f t="shared" si="179"/>
        <v>0</v>
      </c>
      <c r="L1239" s="40">
        <f t="shared" si="180"/>
        <v>0</v>
      </c>
      <c r="M1239" s="40">
        <v>1</v>
      </c>
      <c r="N1239" s="40">
        <v>1</v>
      </c>
      <c r="O1239" s="40">
        <v>0.31034482758620691</v>
      </c>
      <c r="P1239" s="40">
        <v>3.4482758620689655E-2</v>
      </c>
      <c r="Q1239" s="40">
        <v>3.4482758620689655E-2</v>
      </c>
      <c r="R1239" s="40">
        <v>0</v>
      </c>
      <c r="S1239" s="40">
        <v>0</v>
      </c>
      <c r="T1239" s="40">
        <v>0</v>
      </c>
      <c r="U1239" s="40">
        <v>29</v>
      </c>
    </row>
    <row r="1240" spans="1:21">
      <c r="A1240" s="40">
        <v>11</v>
      </c>
      <c r="B1240" s="40">
        <v>4</v>
      </c>
      <c r="C1240" s="40">
        <v>3</v>
      </c>
      <c r="D1240" s="40">
        <f t="shared" si="172"/>
        <v>0</v>
      </c>
      <c r="E1240" s="40">
        <f t="shared" si="173"/>
        <v>0</v>
      </c>
      <c r="F1240" s="40">
        <f t="shared" si="174"/>
        <v>0</v>
      </c>
      <c r="G1240" s="40">
        <f t="shared" si="175"/>
        <v>0</v>
      </c>
      <c r="H1240" s="40">
        <f t="shared" si="176"/>
        <v>0</v>
      </c>
      <c r="I1240" s="40">
        <f t="shared" si="177"/>
        <v>0</v>
      </c>
      <c r="J1240" s="40">
        <f t="shared" si="178"/>
        <v>0</v>
      </c>
      <c r="K1240" s="40">
        <f t="shared" si="179"/>
        <v>0</v>
      </c>
      <c r="L1240" s="40">
        <f t="shared" si="180"/>
        <v>0</v>
      </c>
      <c r="M1240" s="40">
        <v>1</v>
      </c>
      <c r="N1240" s="40">
        <v>1</v>
      </c>
      <c r="O1240" s="40">
        <v>0.51704545454545459</v>
      </c>
      <c r="P1240" s="40">
        <v>0.13068181818181818</v>
      </c>
      <c r="Q1240" s="40">
        <v>3.9772727272727272E-2</v>
      </c>
      <c r="R1240" s="40">
        <v>5.681818181818182E-3</v>
      </c>
      <c r="S1240" s="40">
        <v>5.681818181818182E-3</v>
      </c>
      <c r="T1240" s="40">
        <v>5.681818181818182E-3</v>
      </c>
      <c r="U1240" s="40">
        <v>176</v>
      </c>
    </row>
    <row r="1241" spans="1:21">
      <c r="A1241" s="40">
        <v>11</v>
      </c>
      <c r="B1241" s="40">
        <v>4</v>
      </c>
      <c r="C1241" s="40">
        <v>4</v>
      </c>
      <c r="D1241" s="40">
        <f t="shared" si="172"/>
        <v>0</v>
      </c>
      <c r="E1241" s="40">
        <f t="shared" si="173"/>
        <v>0</v>
      </c>
      <c r="F1241" s="40">
        <f t="shared" si="174"/>
        <v>0</v>
      </c>
      <c r="G1241" s="40">
        <f t="shared" si="175"/>
        <v>0</v>
      </c>
      <c r="H1241" s="40">
        <f t="shared" si="176"/>
        <v>0</v>
      </c>
      <c r="I1241" s="40">
        <f t="shared" si="177"/>
        <v>0</v>
      </c>
      <c r="J1241" s="40">
        <f t="shared" si="178"/>
        <v>0</v>
      </c>
      <c r="K1241" s="40">
        <f t="shared" si="179"/>
        <v>0</v>
      </c>
      <c r="L1241" s="40">
        <f t="shared" si="180"/>
        <v>0</v>
      </c>
      <c r="M1241" s="40">
        <v>1</v>
      </c>
      <c r="N1241" s="40">
        <v>0.99650349650349646</v>
      </c>
      <c r="O1241" s="40">
        <v>0.64685314685314688</v>
      </c>
      <c r="P1241" s="40">
        <v>0.25174825174825177</v>
      </c>
      <c r="Q1241" s="40">
        <v>9.4405594405594401E-2</v>
      </c>
      <c r="R1241" s="40">
        <v>2.7972027972027972E-2</v>
      </c>
      <c r="S1241" s="40">
        <v>2.097902097902098E-2</v>
      </c>
      <c r="T1241" s="40">
        <v>1.048951048951049E-2</v>
      </c>
      <c r="U1241" s="40">
        <v>286</v>
      </c>
    </row>
    <row r="1242" spans="1:21">
      <c r="A1242" s="40">
        <v>11</v>
      </c>
      <c r="B1242" s="40">
        <v>4</v>
      </c>
      <c r="C1242" s="40">
        <v>5</v>
      </c>
      <c r="D1242" s="40">
        <f t="shared" si="172"/>
        <v>0</v>
      </c>
      <c r="E1242" s="40">
        <f t="shared" si="173"/>
        <v>0</v>
      </c>
      <c r="F1242" s="40">
        <f t="shared" si="174"/>
        <v>0</v>
      </c>
      <c r="G1242" s="40">
        <f t="shared" si="175"/>
        <v>0</v>
      </c>
      <c r="H1242" s="40">
        <f t="shared" si="176"/>
        <v>0</v>
      </c>
      <c r="I1242" s="40">
        <f t="shared" si="177"/>
        <v>0</v>
      </c>
      <c r="J1242" s="40">
        <f t="shared" si="178"/>
        <v>0</v>
      </c>
      <c r="K1242" s="40">
        <f t="shared" si="179"/>
        <v>0</v>
      </c>
      <c r="L1242" s="40">
        <f t="shared" si="180"/>
        <v>0</v>
      </c>
      <c r="M1242" s="40">
        <v>1</v>
      </c>
      <c r="N1242" s="40">
        <v>0.98895027624309395</v>
      </c>
      <c r="O1242" s="40">
        <v>0.7016574585635359</v>
      </c>
      <c r="P1242" s="40">
        <v>0.34254143646408841</v>
      </c>
      <c r="Q1242" s="40">
        <v>9.9447513812154692E-2</v>
      </c>
      <c r="R1242" s="40">
        <v>5.5248618784530384E-2</v>
      </c>
      <c r="S1242" s="40">
        <v>1.1049723756906077E-2</v>
      </c>
      <c r="T1242" s="40">
        <v>0</v>
      </c>
      <c r="U1242" s="40">
        <v>181</v>
      </c>
    </row>
    <row r="1243" spans="1:21">
      <c r="A1243" s="40">
        <v>11</v>
      </c>
      <c r="B1243" s="40">
        <v>4</v>
      </c>
      <c r="C1243" s="40">
        <v>6</v>
      </c>
      <c r="D1243" s="40">
        <f t="shared" si="172"/>
        <v>0</v>
      </c>
      <c r="E1243" s="40">
        <f t="shared" si="173"/>
        <v>0</v>
      </c>
      <c r="F1243" s="40">
        <f t="shared" si="174"/>
        <v>0</v>
      </c>
      <c r="G1243" s="40">
        <f t="shared" si="175"/>
        <v>0</v>
      </c>
      <c r="H1243" s="40">
        <f t="shared" si="176"/>
        <v>0</v>
      </c>
      <c r="I1243" s="40">
        <f t="shared" si="177"/>
        <v>0</v>
      </c>
      <c r="J1243" s="40">
        <f t="shared" si="178"/>
        <v>0</v>
      </c>
      <c r="K1243" s="40">
        <f t="shared" si="179"/>
        <v>0</v>
      </c>
      <c r="L1243" s="40">
        <f t="shared" si="180"/>
        <v>0</v>
      </c>
      <c r="M1243" s="40">
        <v>1</v>
      </c>
      <c r="N1243" s="40">
        <v>0.9859154929577465</v>
      </c>
      <c r="O1243" s="40">
        <v>0.84507042253521125</v>
      </c>
      <c r="P1243" s="40">
        <v>0.36619718309859156</v>
      </c>
      <c r="Q1243" s="40">
        <v>0.15492957746478872</v>
      </c>
      <c r="R1243" s="40">
        <v>2.8169014084507043E-2</v>
      </c>
      <c r="S1243" s="40">
        <v>1.4084507042253521E-2</v>
      </c>
      <c r="T1243" s="40">
        <v>1.4084507042253521E-2</v>
      </c>
      <c r="U1243" s="40">
        <v>71</v>
      </c>
    </row>
    <row r="1244" spans="1:21">
      <c r="A1244" s="40">
        <v>11</v>
      </c>
      <c r="B1244" s="40">
        <v>4</v>
      </c>
      <c r="C1244" s="40">
        <v>7</v>
      </c>
      <c r="D1244" s="40">
        <f t="shared" si="172"/>
        <v>0</v>
      </c>
      <c r="E1244" s="40">
        <f t="shared" si="173"/>
        <v>0</v>
      </c>
      <c r="F1244" s="40">
        <f t="shared" si="174"/>
        <v>0</v>
      </c>
      <c r="G1244" s="40">
        <f t="shared" si="175"/>
        <v>0</v>
      </c>
      <c r="H1244" s="40">
        <f t="shared" si="176"/>
        <v>0</v>
      </c>
      <c r="I1244" s="40">
        <f t="shared" si="177"/>
        <v>0</v>
      </c>
      <c r="J1244" s="40">
        <f t="shared" si="178"/>
        <v>0</v>
      </c>
      <c r="K1244" s="40">
        <f t="shared" si="179"/>
        <v>0</v>
      </c>
      <c r="L1244" s="40">
        <f t="shared" si="180"/>
        <v>0</v>
      </c>
      <c r="M1244" s="40">
        <v>1</v>
      </c>
      <c r="N1244" s="40">
        <v>0.97058823529411764</v>
      </c>
      <c r="O1244" s="40">
        <v>0.91176470588235292</v>
      </c>
      <c r="P1244" s="40">
        <v>0.58823529411764708</v>
      </c>
      <c r="Q1244" s="40">
        <v>0.17647058823529413</v>
      </c>
      <c r="R1244" s="40">
        <v>5.8823529411764705E-2</v>
      </c>
      <c r="S1244" s="40">
        <v>2.9411764705882353E-2</v>
      </c>
      <c r="T1244" s="40">
        <v>2.9411764705882353E-2</v>
      </c>
      <c r="U1244" s="40">
        <v>34</v>
      </c>
    </row>
    <row r="1245" spans="1:21">
      <c r="A1245" s="40">
        <v>11</v>
      </c>
      <c r="B1245" s="40">
        <v>4</v>
      </c>
      <c r="C1245" s="40">
        <v>8</v>
      </c>
      <c r="D1245" s="40">
        <f t="shared" si="172"/>
        <v>0</v>
      </c>
      <c r="E1245" s="40">
        <f t="shared" si="173"/>
        <v>0</v>
      </c>
      <c r="F1245" s="40">
        <f t="shared" si="174"/>
        <v>0</v>
      </c>
      <c r="G1245" s="40">
        <f t="shared" si="175"/>
        <v>0</v>
      </c>
      <c r="H1245" s="40">
        <f t="shared" si="176"/>
        <v>0</v>
      </c>
      <c r="I1245" s="40">
        <f t="shared" si="177"/>
        <v>0</v>
      </c>
      <c r="J1245" s="40">
        <f t="shared" si="178"/>
        <v>0</v>
      </c>
      <c r="K1245" s="40">
        <f t="shared" si="179"/>
        <v>0</v>
      </c>
      <c r="L1245" s="40">
        <f t="shared" si="180"/>
        <v>0</v>
      </c>
      <c r="M1245" s="40">
        <v>1</v>
      </c>
      <c r="N1245" s="40">
        <v>1</v>
      </c>
      <c r="O1245" s="40">
        <v>0.5</v>
      </c>
      <c r="P1245" s="40">
        <v>0.25</v>
      </c>
      <c r="Q1245" s="40">
        <v>0.25</v>
      </c>
      <c r="R1245" s="40">
        <v>0</v>
      </c>
      <c r="S1245" s="40">
        <v>0</v>
      </c>
      <c r="T1245" s="40">
        <v>0</v>
      </c>
      <c r="U1245" s="40">
        <v>4</v>
      </c>
    </row>
    <row r="1246" spans="1:21">
      <c r="A1246" s="40">
        <v>11</v>
      </c>
      <c r="B1246" s="40">
        <v>4</v>
      </c>
      <c r="C1246" s="40">
        <v>9</v>
      </c>
      <c r="D1246" s="40">
        <f t="shared" si="172"/>
        <v>0</v>
      </c>
      <c r="E1246" s="40">
        <f t="shared" si="173"/>
        <v>0</v>
      </c>
      <c r="F1246" s="40">
        <f t="shared" si="174"/>
        <v>0</v>
      </c>
      <c r="G1246" s="40">
        <f t="shared" si="175"/>
        <v>0</v>
      </c>
      <c r="H1246" s="40">
        <f t="shared" si="176"/>
        <v>0</v>
      </c>
      <c r="I1246" s="40">
        <f t="shared" si="177"/>
        <v>0</v>
      </c>
      <c r="J1246" s="40">
        <f t="shared" si="178"/>
        <v>0</v>
      </c>
      <c r="K1246" s="40">
        <f t="shared" si="179"/>
        <v>0</v>
      </c>
      <c r="L1246" s="40">
        <f t="shared" si="180"/>
        <v>0</v>
      </c>
      <c r="M1246" s="40">
        <v>1</v>
      </c>
      <c r="N1246" s="40">
        <v>1</v>
      </c>
      <c r="O1246" s="40">
        <v>1</v>
      </c>
      <c r="P1246" s="40">
        <v>1</v>
      </c>
      <c r="Q1246" s="40">
        <v>1</v>
      </c>
      <c r="R1246" s="40">
        <v>1</v>
      </c>
      <c r="S1246" s="40">
        <v>0</v>
      </c>
      <c r="T1246" s="40">
        <v>0</v>
      </c>
      <c r="U1246" s="40">
        <v>2</v>
      </c>
    </row>
    <row r="1247" spans="1:21">
      <c r="A1247" s="40">
        <v>11</v>
      </c>
      <c r="B1247" s="40">
        <v>5</v>
      </c>
      <c r="C1247" s="40">
        <v>2</v>
      </c>
      <c r="D1247" s="40">
        <f t="shared" si="172"/>
        <v>0</v>
      </c>
      <c r="E1247" s="40">
        <f t="shared" si="173"/>
        <v>0</v>
      </c>
      <c r="F1247" s="40">
        <f t="shared" si="174"/>
        <v>0</v>
      </c>
      <c r="G1247" s="40">
        <f t="shared" si="175"/>
        <v>0</v>
      </c>
      <c r="H1247" s="40">
        <f t="shared" si="176"/>
        <v>0</v>
      </c>
      <c r="I1247" s="40">
        <f t="shared" si="177"/>
        <v>0</v>
      </c>
      <c r="J1247" s="40">
        <f t="shared" si="178"/>
        <v>0</v>
      </c>
      <c r="K1247" s="40">
        <f t="shared" si="179"/>
        <v>0</v>
      </c>
      <c r="L1247" s="40">
        <f t="shared" si="180"/>
        <v>0</v>
      </c>
      <c r="M1247" s="40">
        <v>1</v>
      </c>
      <c r="N1247" s="40">
        <v>1</v>
      </c>
      <c r="O1247" s="40">
        <v>0.9</v>
      </c>
      <c r="P1247" s="40">
        <v>0.1</v>
      </c>
      <c r="Q1247" s="40">
        <v>0</v>
      </c>
      <c r="R1247" s="40">
        <v>0</v>
      </c>
      <c r="S1247" s="40">
        <v>0</v>
      </c>
      <c r="T1247" s="40">
        <v>0</v>
      </c>
      <c r="U1247" s="40">
        <v>10</v>
      </c>
    </row>
    <row r="1248" spans="1:21">
      <c r="A1248" s="40">
        <v>11</v>
      </c>
      <c r="B1248" s="40">
        <v>5</v>
      </c>
      <c r="C1248" s="40">
        <v>3</v>
      </c>
      <c r="D1248" s="40">
        <f t="shared" si="172"/>
        <v>0</v>
      </c>
      <c r="E1248" s="40">
        <f t="shared" si="173"/>
        <v>0</v>
      </c>
      <c r="F1248" s="40">
        <f t="shared" si="174"/>
        <v>0</v>
      </c>
      <c r="G1248" s="40">
        <f t="shared" si="175"/>
        <v>0</v>
      </c>
      <c r="H1248" s="40">
        <f t="shared" si="176"/>
        <v>0</v>
      </c>
      <c r="I1248" s="40">
        <f t="shared" si="177"/>
        <v>0</v>
      </c>
      <c r="J1248" s="40">
        <f t="shared" si="178"/>
        <v>0</v>
      </c>
      <c r="K1248" s="40">
        <f t="shared" si="179"/>
        <v>0</v>
      </c>
      <c r="L1248" s="40">
        <f t="shared" si="180"/>
        <v>0</v>
      </c>
      <c r="M1248" s="40">
        <v>1</v>
      </c>
      <c r="N1248" s="40">
        <v>1</v>
      </c>
      <c r="O1248" s="40">
        <v>0.87012987012987009</v>
      </c>
      <c r="P1248" s="40">
        <v>0.20779220779220781</v>
      </c>
      <c r="Q1248" s="40">
        <v>2.5974025974025976E-2</v>
      </c>
      <c r="R1248" s="40">
        <v>0</v>
      </c>
      <c r="S1248" s="40">
        <v>0</v>
      </c>
      <c r="T1248" s="40">
        <v>0</v>
      </c>
      <c r="U1248" s="40">
        <v>77</v>
      </c>
    </row>
    <row r="1249" spans="1:21">
      <c r="A1249" s="40">
        <v>11</v>
      </c>
      <c r="B1249" s="40">
        <v>5</v>
      </c>
      <c r="C1249" s="40">
        <v>4</v>
      </c>
      <c r="D1249" s="40">
        <f t="shared" si="172"/>
        <v>0</v>
      </c>
      <c r="E1249" s="40">
        <f t="shared" si="173"/>
        <v>0</v>
      </c>
      <c r="F1249" s="40">
        <f t="shared" si="174"/>
        <v>0</v>
      </c>
      <c r="G1249" s="40">
        <f t="shared" si="175"/>
        <v>0</v>
      </c>
      <c r="H1249" s="40">
        <f t="shared" si="176"/>
        <v>0</v>
      </c>
      <c r="I1249" s="40">
        <f t="shared" si="177"/>
        <v>0</v>
      </c>
      <c r="J1249" s="40">
        <f t="shared" si="178"/>
        <v>0</v>
      </c>
      <c r="K1249" s="40">
        <f t="shared" si="179"/>
        <v>0</v>
      </c>
      <c r="L1249" s="40">
        <f t="shared" si="180"/>
        <v>0</v>
      </c>
      <c r="M1249" s="40">
        <v>1</v>
      </c>
      <c r="N1249" s="40">
        <v>1</v>
      </c>
      <c r="O1249" s="40">
        <v>0.8502024291497976</v>
      </c>
      <c r="P1249" s="40">
        <v>0.35627530364372467</v>
      </c>
      <c r="Q1249" s="40">
        <v>0.14979757085020243</v>
      </c>
      <c r="R1249" s="40">
        <v>5.2631578947368418E-2</v>
      </c>
      <c r="S1249" s="40">
        <v>2.8340080971659919E-2</v>
      </c>
      <c r="T1249" s="40">
        <v>1.6194331983805668E-2</v>
      </c>
      <c r="U1249" s="40">
        <v>247</v>
      </c>
    </row>
    <row r="1250" spans="1:21">
      <c r="A1250" s="40">
        <v>11</v>
      </c>
      <c r="B1250" s="40">
        <v>5</v>
      </c>
      <c r="C1250" s="40">
        <v>5</v>
      </c>
      <c r="D1250" s="40">
        <f t="shared" si="172"/>
        <v>0</v>
      </c>
      <c r="E1250" s="40">
        <f t="shared" si="173"/>
        <v>0</v>
      </c>
      <c r="F1250" s="40">
        <f t="shared" si="174"/>
        <v>0</v>
      </c>
      <c r="G1250" s="40">
        <f t="shared" si="175"/>
        <v>0</v>
      </c>
      <c r="H1250" s="40">
        <f t="shared" si="176"/>
        <v>0</v>
      </c>
      <c r="I1250" s="40">
        <f t="shared" si="177"/>
        <v>0</v>
      </c>
      <c r="J1250" s="40">
        <f t="shared" si="178"/>
        <v>0</v>
      </c>
      <c r="K1250" s="40">
        <f t="shared" si="179"/>
        <v>0</v>
      </c>
      <c r="L1250" s="40">
        <f t="shared" si="180"/>
        <v>0</v>
      </c>
      <c r="M1250" s="40">
        <v>1</v>
      </c>
      <c r="N1250" s="40">
        <v>0.99539170506912444</v>
      </c>
      <c r="O1250" s="40">
        <v>0.89861751152073732</v>
      </c>
      <c r="P1250" s="40">
        <v>0.50230414746543783</v>
      </c>
      <c r="Q1250" s="40">
        <v>0.18433179723502305</v>
      </c>
      <c r="R1250" s="40">
        <v>6.9124423963133647E-2</v>
      </c>
      <c r="S1250" s="40">
        <v>2.7649769585253458E-2</v>
      </c>
      <c r="T1250" s="40">
        <v>1.8433179723502304E-2</v>
      </c>
      <c r="U1250" s="40">
        <v>217</v>
      </c>
    </row>
    <row r="1251" spans="1:21">
      <c r="A1251" s="40">
        <v>11</v>
      </c>
      <c r="B1251" s="40">
        <v>5</v>
      </c>
      <c r="C1251" s="40">
        <v>6</v>
      </c>
      <c r="D1251" s="40">
        <f t="shared" si="172"/>
        <v>0</v>
      </c>
      <c r="E1251" s="40">
        <f t="shared" si="173"/>
        <v>0</v>
      </c>
      <c r="F1251" s="40">
        <f t="shared" si="174"/>
        <v>0</v>
      </c>
      <c r="G1251" s="40">
        <f t="shared" si="175"/>
        <v>0</v>
      </c>
      <c r="H1251" s="40">
        <f t="shared" si="176"/>
        <v>0</v>
      </c>
      <c r="I1251" s="40">
        <f t="shared" si="177"/>
        <v>0</v>
      </c>
      <c r="J1251" s="40">
        <f t="shared" si="178"/>
        <v>0</v>
      </c>
      <c r="K1251" s="40">
        <f t="shared" si="179"/>
        <v>0</v>
      </c>
      <c r="L1251" s="40">
        <f t="shared" si="180"/>
        <v>0</v>
      </c>
      <c r="M1251" s="40">
        <v>1</v>
      </c>
      <c r="N1251" s="40">
        <v>1</v>
      </c>
      <c r="O1251" s="40">
        <v>0.93137254901960786</v>
      </c>
      <c r="P1251" s="40">
        <v>0.67647058823529416</v>
      </c>
      <c r="Q1251" s="40">
        <v>0.34313725490196079</v>
      </c>
      <c r="R1251" s="40">
        <v>0.15686274509803921</v>
      </c>
      <c r="S1251" s="40">
        <v>6.8627450980392163E-2</v>
      </c>
      <c r="T1251" s="40">
        <v>1.9607843137254902E-2</v>
      </c>
      <c r="U1251" s="40">
        <v>102</v>
      </c>
    </row>
    <row r="1252" spans="1:21">
      <c r="A1252" s="40">
        <v>11</v>
      </c>
      <c r="B1252" s="40">
        <v>5</v>
      </c>
      <c r="C1252" s="40">
        <v>7</v>
      </c>
      <c r="D1252" s="40">
        <f t="shared" si="172"/>
        <v>0</v>
      </c>
      <c r="E1252" s="40">
        <f t="shared" si="173"/>
        <v>0</v>
      </c>
      <c r="F1252" s="40">
        <f t="shared" si="174"/>
        <v>0</v>
      </c>
      <c r="G1252" s="40">
        <f t="shared" si="175"/>
        <v>0</v>
      </c>
      <c r="H1252" s="40">
        <f t="shared" si="176"/>
        <v>0</v>
      </c>
      <c r="I1252" s="40">
        <f t="shared" si="177"/>
        <v>0</v>
      </c>
      <c r="J1252" s="40">
        <f t="shared" si="178"/>
        <v>0</v>
      </c>
      <c r="K1252" s="40">
        <f t="shared" si="179"/>
        <v>0</v>
      </c>
      <c r="L1252" s="40">
        <f t="shared" si="180"/>
        <v>0</v>
      </c>
      <c r="M1252" s="40">
        <v>1</v>
      </c>
      <c r="N1252" s="40">
        <v>1</v>
      </c>
      <c r="O1252" s="40">
        <v>0.8214285714285714</v>
      </c>
      <c r="P1252" s="40">
        <v>0.5357142857142857</v>
      </c>
      <c r="Q1252" s="40">
        <v>0.2857142857142857</v>
      </c>
      <c r="R1252" s="40">
        <v>0.14285714285714285</v>
      </c>
      <c r="S1252" s="40">
        <v>7.1428571428571425E-2</v>
      </c>
      <c r="T1252" s="40">
        <v>7.1428571428571425E-2</v>
      </c>
      <c r="U1252" s="40">
        <v>56</v>
      </c>
    </row>
    <row r="1253" spans="1:21">
      <c r="A1253" s="40">
        <v>11</v>
      </c>
      <c r="B1253" s="40">
        <v>5</v>
      </c>
      <c r="C1253" s="40">
        <v>8</v>
      </c>
      <c r="D1253" s="40">
        <f t="shared" si="172"/>
        <v>0</v>
      </c>
      <c r="E1253" s="40">
        <f t="shared" si="173"/>
        <v>0</v>
      </c>
      <c r="F1253" s="40">
        <f t="shared" si="174"/>
        <v>0</v>
      </c>
      <c r="G1253" s="40">
        <f t="shared" si="175"/>
        <v>0</v>
      </c>
      <c r="H1253" s="40">
        <f t="shared" si="176"/>
        <v>0</v>
      </c>
      <c r="I1253" s="40">
        <f t="shared" si="177"/>
        <v>0</v>
      </c>
      <c r="J1253" s="40">
        <f t="shared" si="178"/>
        <v>0</v>
      </c>
      <c r="K1253" s="40">
        <f t="shared" si="179"/>
        <v>0</v>
      </c>
      <c r="L1253" s="40">
        <f t="shared" si="180"/>
        <v>0</v>
      </c>
      <c r="M1253" s="40">
        <v>1</v>
      </c>
      <c r="N1253" s="40">
        <v>1</v>
      </c>
      <c r="O1253" s="40">
        <v>1</v>
      </c>
      <c r="P1253" s="40">
        <v>0.94117647058823528</v>
      </c>
      <c r="Q1253" s="40">
        <v>0.52941176470588236</v>
      </c>
      <c r="R1253" s="40">
        <v>0.41176470588235292</v>
      </c>
      <c r="S1253" s="40">
        <v>0.23529411764705882</v>
      </c>
      <c r="T1253" s="40">
        <v>0.17647058823529413</v>
      </c>
      <c r="U1253" s="40">
        <v>17</v>
      </c>
    </row>
    <row r="1254" spans="1:21">
      <c r="A1254" s="40">
        <v>11</v>
      </c>
      <c r="B1254" s="40">
        <v>5</v>
      </c>
      <c r="C1254" s="40">
        <v>9</v>
      </c>
      <c r="D1254" s="40">
        <f t="shared" si="172"/>
        <v>0</v>
      </c>
      <c r="E1254" s="40">
        <f t="shared" si="173"/>
        <v>0</v>
      </c>
      <c r="F1254" s="40">
        <f t="shared" si="174"/>
        <v>0</v>
      </c>
      <c r="G1254" s="40">
        <f t="shared" si="175"/>
        <v>0</v>
      </c>
      <c r="H1254" s="40">
        <f t="shared" si="176"/>
        <v>0</v>
      </c>
      <c r="I1254" s="40">
        <f t="shared" si="177"/>
        <v>0</v>
      </c>
      <c r="J1254" s="40">
        <f t="shared" si="178"/>
        <v>0</v>
      </c>
      <c r="K1254" s="40">
        <f t="shared" si="179"/>
        <v>0</v>
      </c>
      <c r="L1254" s="40">
        <f t="shared" si="180"/>
        <v>0</v>
      </c>
      <c r="M1254" s="40">
        <v>1</v>
      </c>
      <c r="N1254" s="40">
        <v>1</v>
      </c>
      <c r="O1254" s="40">
        <v>1</v>
      </c>
      <c r="P1254" s="40">
        <v>1</v>
      </c>
      <c r="Q1254" s="40">
        <v>1</v>
      </c>
      <c r="R1254" s="40">
        <v>0.5</v>
      </c>
      <c r="S1254" s="40">
        <v>0.16666666666666666</v>
      </c>
      <c r="T1254" s="40">
        <v>0</v>
      </c>
      <c r="U1254" s="40">
        <v>6</v>
      </c>
    </row>
    <row r="1255" spans="1:21">
      <c r="A1255" s="40">
        <v>11</v>
      </c>
      <c r="B1255" s="40">
        <v>5</v>
      </c>
      <c r="C1255" s="40">
        <v>10</v>
      </c>
      <c r="D1255" s="40">
        <f t="shared" si="172"/>
        <v>0</v>
      </c>
      <c r="E1255" s="40">
        <f t="shared" si="173"/>
        <v>0</v>
      </c>
      <c r="F1255" s="40">
        <f t="shared" si="174"/>
        <v>0</v>
      </c>
      <c r="G1255" s="40">
        <f t="shared" si="175"/>
        <v>0</v>
      </c>
      <c r="H1255" s="40">
        <f t="shared" si="176"/>
        <v>0</v>
      </c>
      <c r="I1255" s="40">
        <f t="shared" si="177"/>
        <v>0</v>
      </c>
      <c r="J1255" s="40">
        <f t="shared" si="178"/>
        <v>0</v>
      </c>
      <c r="K1255" s="40">
        <f t="shared" si="179"/>
        <v>0</v>
      </c>
      <c r="L1255" s="40">
        <f t="shared" si="180"/>
        <v>0</v>
      </c>
      <c r="M1255" s="40">
        <v>1</v>
      </c>
      <c r="N1255" s="40">
        <v>1</v>
      </c>
      <c r="O1255" s="40">
        <v>1</v>
      </c>
      <c r="P1255" s="40">
        <v>1</v>
      </c>
      <c r="Q1255" s="40">
        <v>1</v>
      </c>
      <c r="R1255" s="40">
        <v>1</v>
      </c>
      <c r="S1255" s="40">
        <v>1</v>
      </c>
      <c r="T1255" s="40">
        <v>0</v>
      </c>
      <c r="U1255" s="40">
        <v>1</v>
      </c>
    </row>
    <row r="1256" spans="1:21">
      <c r="A1256" s="40">
        <v>11</v>
      </c>
      <c r="B1256" s="40">
        <v>5</v>
      </c>
      <c r="C1256" s="40">
        <v>11</v>
      </c>
      <c r="D1256" s="40">
        <f t="shared" si="172"/>
        <v>0</v>
      </c>
      <c r="E1256" s="40">
        <f t="shared" si="173"/>
        <v>0</v>
      </c>
      <c r="F1256" s="40">
        <f t="shared" si="174"/>
        <v>0</v>
      </c>
      <c r="G1256" s="40">
        <f t="shared" si="175"/>
        <v>0</v>
      </c>
      <c r="H1256" s="40">
        <f t="shared" si="176"/>
        <v>0</v>
      </c>
      <c r="I1256" s="40">
        <f t="shared" si="177"/>
        <v>0</v>
      </c>
      <c r="J1256" s="40">
        <f t="shared" si="178"/>
        <v>0</v>
      </c>
      <c r="K1256" s="40">
        <f t="shared" si="179"/>
        <v>0</v>
      </c>
      <c r="L1256" s="40">
        <f t="shared" si="180"/>
        <v>0</v>
      </c>
      <c r="M1256" s="40">
        <v>1</v>
      </c>
      <c r="N1256" s="40">
        <v>1</v>
      </c>
      <c r="O1256" s="40">
        <v>1</v>
      </c>
      <c r="P1256" s="40">
        <v>1</v>
      </c>
      <c r="Q1256" s="40">
        <v>1</v>
      </c>
      <c r="R1256" s="40">
        <v>1</v>
      </c>
      <c r="S1256" s="40">
        <v>1</v>
      </c>
      <c r="T1256" s="40">
        <v>1</v>
      </c>
      <c r="U1256" s="40">
        <v>2</v>
      </c>
    </row>
    <row r="1257" spans="1:21">
      <c r="A1257" s="40">
        <v>11</v>
      </c>
      <c r="B1257" s="40">
        <v>6</v>
      </c>
      <c r="C1257" s="40">
        <v>3</v>
      </c>
      <c r="D1257" s="40">
        <f t="shared" si="172"/>
        <v>0</v>
      </c>
      <c r="E1257" s="40">
        <f t="shared" si="173"/>
        <v>0</v>
      </c>
      <c r="F1257" s="40">
        <f t="shared" si="174"/>
        <v>0</v>
      </c>
      <c r="G1257" s="40">
        <f t="shared" si="175"/>
        <v>0</v>
      </c>
      <c r="H1257" s="40">
        <f t="shared" si="176"/>
        <v>0</v>
      </c>
      <c r="I1257" s="40">
        <f t="shared" si="177"/>
        <v>0</v>
      </c>
      <c r="J1257" s="40">
        <f t="shared" si="178"/>
        <v>0</v>
      </c>
      <c r="K1257" s="40">
        <f t="shared" si="179"/>
        <v>0</v>
      </c>
      <c r="L1257" s="40">
        <f t="shared" si="180"/>
        <v>0</v>
      </c>
      <c r="M1257" s="40">
        <v>1</v>
      </c>
      <c r="N1257" s="40">
        <v>1</v>
      </c>
      <c r="O1257" s="40">
        <v>1</v>
      </c>
      <c r="P1257" s="40">
        <v>0.48275862068965519</v>
      </c>
      <c r="Q1257" s="40">
        <v>0.10344827586206896</v>
      </c>
      <c r="R1257" s="40">
        <v>3.4482758620689655E-2</v>
      </c>
      <c r="S1257" s="40">
        <v>3.4482758620689655E-2</v>
      </c>
      <c r="T1257" s="40">
        <v>0</v>
      </c>
      <c r="U1257" s="40">
        <v>29</v>
      </c>
    </row>
    <row r="1258" spans="1:21">
      <c r="A1258" s="40">
        <v>11</v>
      </c>
      <c r="B1258" s="40">
        <v>6</v>
      </c>
      <c r="C1258" s="40">
        <v>4</v>
      </c>
      <c r="D1258" s="40">
        <f t="shared" si="172"/>
        <v>0</v>
      </c>
      <c r="E1258" s="40">
        <f t="shared" si="173"/>
        <v>0</v>
      </c>
      <c r="F1258" s="40">
        <f t="shared" si="174"/>
        <v>0</v>
      </c>
      <c r="G1258" s="40">
        <f t="shared" si="175"/>
        <v>0</v>
      </c>
      <c r="H1258" s="40">
        <f t="shared" si="176"/>
        <v>0</v>
      </c>
      <c r="I1258" s="40">
        <f t="shared" si="177"/>
        <v>0</v>
      </c>
      <c r="J1258" s="40">
        <f t="shared" si="178"/>
        <v>0</v>
      </c>
      <c r="K1258" s="40">
        <f t="shared" si="179"/>
        <v>0</v>
      </c>
      <c r="L1258" s="40">
        <f t="shared" si="180"/>
        <v>0</v>
      </c>
      <c r="M1258" s="40">
        <v>1</v>
      </c>
      <c r="N1258" s="40">
        <v>1</v>
      </c>
      <c r="O1258" s="40">
        <v>0.984375</v>
      </c>
      <c r="P1258" s="40">
        <v>0.6484375</v>
      </c>
      <c r="Q1258" s="40">
        <v>0.28125</v>
      </c>
      <c r="R1258" s="40">
        <v>7.8125E-2</v>
      </c>
      <c r="S1258" s="40">
        <v>3.125E-2</v>
      </c>
      <c r="T1258" s="40">
        <v>3.125E-2</v>
      </c>
      <c r="U1258" s="40">
        <v>128</v>
      </c>
    </row>
    <row r="1259" spans="1:21">
      <c r="A1259" s="40">
        <v>11</v>
      </c>
      <c r="B1259" s="40">
        <v>6</v>
      </c>
      <c r="C1259" s="40">
        <v>5</v>
      </c>
      <c r="D1259" s="40">
        <f t="shared" si="172"/>
        <v>0</v>
      </c>
      <c r="E1259" s="40">
        <f t="shared" si="173"/>
        <v>0</v>
      </c>
      <c r="F1259" s="40">
        <f t="shared" si="174"/>
        <v>0</v>
      </c>
      <c r="G1259" s="40">
        <f t="shared" si="175"/>
        <v>0</v>
      </c>
      <c r="H1259" s="40">
        <f t="shared" si="176"/>
        <v>0</v>
      </c>
      <c r="I1259" s="40">
        <f t="shared" si="177"/>
        <v>0</v>
      </c>
      <c r="J1259" s="40">
        <f t="shared" si="178"/>
        <v>0</v>
      </c>
      <c r="K1259" s="40">
        <f t="shared" si="179"/>
        <v>0</v>
      </c>
      <c r="L1259" s="40">
        <f t="shared" si="180"/>
        <v>0</v>
      </c>
      <c r="M1259" s="40">
        <v>1</v>
      </c>
      <c r="N1259" s="40">
        <v>1</v>
      </c>
      <c r="O1259" s="40">
        <v>0.99425287356321834</v>
      </c>
      <c r="P1259" s="40">
        <v>0.66091954022988508</v>
      </c>
      <c r="Q1259" s="40">
        <v>0.33908045977011492</v>
      </c>
      <c r="R1259" s="40">
        <v>0.12643678160919541</v>
      </c>
      <c r="S1259" s="40">
        <v>5.1724137931034482E-2</v>
      </c>
      <c r="T1259" s="40">
        <v>2.2988505747126436E-2</v>
      </c>
      <c r="U1259" s="40">
        <v>174</v>
      </c>
    </row>
    <row r="1260" spans="1:21">
      <c r="A1260" s="40">
        <v>11</v>
      </c>
      <c r="B1260" s="40">
        <v>6</v>
      </c>
      <c r="C1260" s="40">
        <v>6</v>
      </c>
      <c r="D1260" s="40">
        <f t="shared" si="172"/>
        <v>0</v>
      </c>
      <c r="E1260" s="40">
        <f t="shared" si="173"/>
        <v>0</v>
      </c>
      <c r="F1260" s="40">
        <f t="shared" si="174"/>
        <v>0</v>
      </c>
      <c r="G1260" s="40">
        <f t="shared" si="175"/>
        <v>0</v>
      </c>
      <c r="H1260" s="40">
        <f t="shared" si="176"/>
        <v>0</v>
      </c>
      <c r="I1260" s="40">
        <f t="shared" si="177"/>
        <v>0</v>
      </c>
      <c r="J1260" s="40">
        <f t="shared" si="178"/>
        <v>0</v>
      </c>
      <c r="K1260" s="40">
        <f t="shared" si="179"/>
        <v>0</v>
      </c>
      <c r="L1260" s="40">
        <f t="shared" si="180"/>
        <v>0</v>
      </c>
      <c r="M1260" s="40">
        <v>1</v>
      </c>
      <c r="N1260" s="40">
        <v>1</v>
      </c>
      <c r="O1260" s="40">
        <v>0.98425196850393704</v>
      </c>
      <c r="P1260" s="40">
        <v>0.79527559055118113</v>
      </c>
      <c r="Q1260" s="40">
        <v>0.41732283464566927</v>
      </c>
      <c r="R1260" s="40">
        <v>0.2125984251968504</v>
      </c>
      <c r="S1260" s="40">
        <v>8.6614173228346455E-2</v>
      </c>
      <c r="T1260" s="40">
        <v>6.2992125984251968E-2</v>
      </c>
      <c r="U1260" s="40">
        <v>127</v>
      </c>
    </row>
    <row r="1261" spans="1:21">
      <c r="A1261" s="40">
        <v>11</v>
      </c>
      <c r="B1261" s="40">
        <v>6</v>
      </c>
      <c r="C1261" s="40">
        <v>7</v>
      </c>
      <c r="D1261" s="40">
        <f t="shared" si="172"/>
        <v>0</v>
      </c>
      <c r="E1261" s="40">
        <f t="shared" si="173"/>
        <v>0</v>
      </c>
      <c r="F1261" s="40">
        <f t="shared" si="174"/>
        <v>0</v>
      </c>
      <c r="G1261" s="40">
        <f t="shared" si="175"/>
        <v>0</v>
      </c>
      <c r="H1261" s="40">
        <f t="shared" si="176"/>
        <v>0</v>
      </c>
      <c r="I1261" s="40">
        <f t="shared" si="177"/>
        <v>0</v>
      </c>
      <c r="J1261" s="40">
        <f t="shared" si="178"/>
        <v>0</v>
      </c>
      <c r="K1261" s="40">
        <f t="shared" si="179"/>
        <v>0</v>
      </c>
      <c r="L1261" s="40">
        <f t="shared" si="180"/>
        <v>0</v>
      </c>
      <c r="M1261" s="40">
        <v>1</v>
      </c>
      <c r="N1261" s="40">
        <v>1</v>
      </c>
      <c r="O1261" s="40">
        <v>1</v>
      </c>
      <c r="P1261" s="40">
        <v>0.7816091954022989</v>
      </c>
      <c r="Q1261" s="40">
        <v>0.47126436781609193</v>
      </c>
      <c r="R1261" s="40">
        <v>0.2413793103448276</v>
      </c>
      <c r="S1261" s="40">
        <v>0.11494252873563218</v>
      </c>
      <c r="T1261" s="40">
        <v>8.0459770114942528E-2</v>
      </c>
      <c r="U1261" s="40">
        <v>87</v>
      </c>
    </row>
    <row r="1262" spans="1:21">
      <c r="A1262" s="40">
        <v>11</v>
      </c>
      <c r="B1262" s="40">
        <v>6</v>
      </c>
      <c r="C1262" s="40">
        <v>8</v>
      </c>
      <c r="D1262" s="40">
        <f t="shared" si="172"/>
        <v>0</v>
      </c>
      <c r="E1262" s="40">
        <f t="shared" si="173"/>
        <v>0</v>
      </c>
      <c r="F1262" s="40">
        <f t="shared" si="174"/>
        <v>0</v>
      </c>
      <c r="G1262" s="40">
        <f t="shared" si="175"/>
        <v>0</v>
      </c>
      <c r="H1262" s="40">
        <f t="shared" si="176"/>
        <v>0</v>
      </c>
      <c r="I1262" s="40">
        <f t="shared" si="177"/>
        <v>0</v>
      </c>
      <c r="J1262" s="40">
        <f t="shared" si="178"/>
        <v>0</v>
      </c>
      <c r="K1262" s="40">
        <f t="shared" si="179"/>
        <v>0</v>
      </c>
      <c r="L1262" s="40">
        <f t="shared" si="180"/>
        <v>0</v>
      </c>
      <c r="M1262" s="40">
        <v>1</v>
      </c>
      <c r="N1262" s="40">
        <v>1</v>
      </c>
      <c r="O1262" s="40">
        <v>0.9</v>
      </c>
      <c r="P1262" s="40">
        <v>0.7</v>
      </c>
      <c r="Q1262" s="40">
        <v>0.53333333333333333</v>
      </c>
      <c r="R1262" s="40">
        <v>0.26666666666666666</v>
      </c>
      <c r="S1262" s="40">
        <v>0.1</v>
      </c>
      <c r="T1262" s="40">
        <v>6.6666666666666666E-2</v>
      </c>
      <c r="U1262" s="40">
        <v>30</v>
      </c>
    </row>
    <row r="1263" spans="1:21">
      <c r="A1263" s="40">
        <v>11</v>
      </c>
      <c r="B1263" s="40">
        <v>6</v>
      </c>
      <c r="C1263" s="40">
        <v>9</v>
      </c>
      <c r="D1263" s="40">
        <f t="shared" si="172"/>
        <v>0</v>
      </c>
      <c r="E1263" s="40">
        <f t="shared" si="173"/>
        <v>0</v>
      </c>
      <c r="F1263" s="40">
        <f t="shared" si="174"/>
        <v>0</v>
      </c>
      <c r="G1263" s="40">
        <f t="shared" si="175"/>
        <v>0</v>
      </c>
      <c r="H1263" s="40">
        <f t="shared" si="176"/>
        <v>0</v>
      </c>
      <c r="I1263" s="40">
        <f t="shared" si="177"/>
        <v>0</v>
      </c>
      <c r="J1263" s="40">
        <f t="shared" si="178"/>
        <v>0</v>
      </c>
      <c r="K1263" s="40">
        <f t="shared" si="179"/>
        <v>0</v>
      </c>
      <c r="L1263" s="40">
        <f t="shared" si="180"/>
        <v>0</v>
      </c>
      <c r="M1263" s="40">
        <v>1</v>
      </c>
      <c r="N1263" s="40">
        <v>1</v>
      </c>
      <c r="O1263" s="40">
        <v>0.9</v>
      </c>
      <c r="P1263" s="40">
        <v>0.5</v>
      </c>
      <c r="Q1263" s="40">
        <v>0.4</v>
      </c>
      <c r="R1263" s="40">
        <v>0.2</v>
      </c>
      <c r="S1263" s="40">
        <v>0.1</v>
      </c>
      <c r="T1263" s="40">
        <v>0.1</v>
      </c>
      <c r="U1263" s="40">
        <v>10</v>
      </c>
    </row>
    <row r="1264" spans="1:21">
      <c r="A1264" s="40">
        <v>11</v>
      </c>
      <c r="B1264" s="40">
        <v>6</v>
      </c>
      <c r="C1264" s="40">
        <v>10</v>
      </c>
      <c r="D1264" s="40">
        <f t="shared" si="172"/>
        <v>0</v>
      </c>
      <c r="E1264" s="40">
        <f t="shared" si="173"/>
        <v>0</v>
      </c>
      <c r="F1264" s="40">
        <f t="shared" si="174"/>
        <v>0</v>
      </c>
      <c r="G1264" s="40">
        <f t="shared" si="175"/>
        <v>0</v>
      </c>
      <c r="H1264" s="40">
        <f t="shared" si="176"/>
        <v>0</v>
      </c>
      <c r="I1264" s="40">
        <f t="shared" si="177"/>
        <v>0</v>
      </c>
      <c r="J1264" s="40">
        <f t="shared" si="178"/>
        <v>0</v>
      </c>
      <c r="K1264" s="40">
        <f t="shared" si="179"/>
        <v>0</v>
      </c>
      <c r="L1264" s="40">
        <f t="shared" si="180"/>
        <v>0</v>
      </c>
      <c r="M1264" s="40">
        <v>1</v>
      </c>
      <c r="N1264" s="40">
        <v>0.83333333333333337</v>
      </c>
      <c r="O1264" s="40">
        <v>0.83333333333333337</v>
      </c>
      <c r="P1264" s="40">
        <v>0.83333333333333337</v>
      </c>
      <c r="Q1264" s="40">
        <v>0.66666666666666663</v>
      </c>
      <c r="R1264" s="40">
        <v>0.5</v>
      </c>
      <c r="S1264" s="40">
        <v>0.5</v>
      </c>
      <c r="T1264" s="40">
        <v>0.5</v>
      </c>
      <c r="U1264" s="40">
        <v>6</v>
      </c>
    </row>
    <row r="1265" spans="1:21">
      <c r="A1265" s="40">
        <v>11</v>
      </c>
      <c r="B1265" s="40">
        <v>6</v>
      </c>
      <c r="C1265" s="40">
        <v>11</v>
      </c>
      <c r="D1265" s="40">
        <f t="shared" si="172"/>
        <v>0</v>
      </c>
      <c r="E1265" s="40">
        <f t="shared" si="173"/>
        <v>0</v>
      </c>
      <c r="F1265" s="40">
        <f t="shared" si="174"/>
        <v>0</v>
      </c>
      <c r="G1265" s="40">
        <f t="shared" si="175"/>
        <v>0</v>
      </c>
      <c r="H1265" s="40">
        <f t="shared" si="176"/>
        <v>0</v>
      </c>
      <c r="I1265" s="40">
        <f t="shared" si="177"/>
        <v>0</v>
      </c>
      <c r="J1265" s="40">
        <f t="shared" si="178"/>
        <v>0</v>
      </c>
      <c r="K1265" s="40">
        <f t="shared" si="179"/>
        <v>0</v>
      </c>
      <c r="L1265" s="40">
        <f t="shared" si="180"/>
        <v>0</v>
      </c>
      <c r="M1265" s="40">
        <v>1</v>
      </c>
      <c r="N1265" s="40">
        <v>1</v>
      </c>
      <c r="O1265" s="40">
        <v>1</v>
      </c>
      <c r="P1265" s="40">
        <v>1</v>
      </c>
      <c r="Q1265" s="40">
        <v>0</v>
      </c>
      <c r="R1265" s="40">
        <v>0</v>
      </c>
      <c r="S1265" s="40">
        <v>0</v>
      </c>
      <c r="T1265" s="40">
        <v>0</v>
      </c>
      <c r="U1265" s="40">
        <v>1</v>
      </c>
    </row>
    <row r="1266" spans="1:21">
      <c r="A1266" s="40">
        <v>11</v>
      </c>
      <c r="B1266" s="40">
        <v>6</v>
      </c>
      <c r="C1266" s="40">
        <v>12</v>
      </c>
      <c r="D1266" s="40">
        <f t="shared" si="172"/>
        <v>0</v>
      </c>
      <c r="E1266" s="40">
        <f t="shared" si="173"/>
        <v>0</v>
      </c>
      <c r="F1266" s="40">
        <f t="shared" si="174"/>
        <v>0</v>
      </c>
      <c r="G1266" s="40">
        <f t="shared" si="175"/>
        <v>0</v>
      </c>
      <c r="H1266" s="40">
        <f t="shared" si="176"/>
        <v>0</v>
      </c>
      <c r="I1266" s="40">
        <f t="shared" si="177"/>
        <v>0</v>
      </c>
      <c r="J1266" s="40">
        <f t="shared" si="178"/>
        <v>0</v>
      </c>
      <c r="K1266" s="40">
        <f t="shared" si="179"/>
        <v>0</v>
      </c>
      <c r="L1266" s="40">
        <f t="shared" si="180"/>
        <v>0</v>
      </c>
      <c r="M1266" s="40">
        <v>1</v>
      </c>
      <c r="N1266" s="40">
        <v>1</v>
      </c>
      <c r="O1266" s="40">
        <v>1</v>
      </c>
      <c r="P1266" s="40">
        <v>0.75</v>
      </c>
      <c r="Q1266" s="40">
        <v>0.5</v>
      </c>
      <c r="R1266" s="40">
        <v>0.5</v>
      </c>
      <c r="S1266" s="40">
        <v>0.5</v>
      </c>
      <c r="T1266" s="40">
        <v>0.5</v>
      </c>
      <c r="U1266" s="40">
        <v>4</v>
      </c>
    </row>
    <row r="1267" spans="1:21">
      <c r="A1267" s="40">
        <v>11</v>
      </c>
      <c r="B1267" s="40">
        <v>7</v>
      </c>
      <c r="C1267" s="40">
        <v>3</v>
      </c>
      <c r="D1267" s="40">
        <f t="shared" si="172"/>
        <v>0</v>
      </c>
      <c r="E1267" s="40">
        <f t="shared" si="173"/>
        <v>0</v>
      </c>
      <c r="F1267" s="40">
        <f t="shared" si="174"/>
        <v>0</v>
      </c>
      <c r="G1267" s="40">
        <f t="shared" si="175"/>
        <v>0</v>
      </c>
      <c r="H1267" s="40">
        <f t="shared" si="176"/>
        <v>0</v>
      </c>
      <c r="I1267" s="40">
        <f t="shared" si="177"/>
        <v>0</v>
      </c>
      <c r="J1267" s="40">
        <f t="shared" si="178"/>
        <v>0</v>
      </c>
      <c r="K1267" s="40">
        <f t="shared" si="179"/>
        <v>0</v>
      </c>
      <c r="L1267" s="40">
        <f t="shared" si="180"/>
        <v>0</v>
      </c>
      <c r="M1267" s="40">
        <v>1</v>
      </c>
      <c r="N1267" s="40">
        <v>1</v>
      </c>
      <c r="O1267" s="40">
        <v>1</v>
      </c>
      <c r="P1267" s="40">
        <v>0.77777777777777779</v>
      </c>
      <c r="Q1267" s="40">
        <v>0.55555555555555558</v>
      </c>
      <c r="R1267" s="40">
        <v>0.22222222222222221</v>
      </c>
      <c r="S1267" s="40">
        <v>0.1111111111111111</v>
      </c>
      <c r="T1267" s="40">
        <v>0.1111111111111111</v>
      </c>
      <c r="U1267" s="40">
        <v>9</v>
      </c>
    </row>
    <row r="1268" spans="1:21">
      <c r="A1268" s="40">
        <v>11</v>
      </c>
      <c r="B1268" s="40">
        <v>7</v>
      </c>
      <c r="C1268" s="40">
        <v>4</v>
      </c>
      <c r="D1268" s="40">
        <f t="shared" si="172"/>
        <v>0</v>
      </c>
      <c r="E1268" s="40">
        <f t="shared" si="173"/>
        <v>0</v>
      </c>
      <c r="F1268" s="40">
        <f t="shared" si="174"/>
        <v>0</v>
      </c>
      <c r="G1268" s="40">
        <f t="shared" si="175"/>
        <v>0</v>
      </c>
      <c r="H1268" s="40">
        <f t="shared" si="176"/>
        <v>0</v>
      </c>
      <c r="I1268" s="40">
        <f t="shared" si="177"/>
        <v>0</v>
      </c>
      <c r="J1268" s="40">
        <f t="shared" si="178"/>
        <v>0</v>
      </c>
      <c r="K1268" s="40">
        <f t="shared" si="179"/>
        <v>0</v>
      </c>
      <c r="L1268" s="40">
        <f t="shared" si="180"/>
        <v>0</v>
      </c>
      <c r="M1268" s="40">
        <v>1</v>
      </c>
      <c r="N1268" s="40">
        <v>1</v>
      </c>
      <c r="O1268" s="40">
        <v>1</v>
      </c>
      <c r="P1268" s="40">
        <v>0.859375</v>
      </c>
      <c r="Q1268" s="40">
        <v>0.484375</v>
      </c>
      <c r="R1268" s="40">
        <v>0.1875</v>
      </c>
      <c r="S1268" s="40">
        <v>7.8125E-2</v>
      </c>
      <c r="T1268" s="40">
        <v>4.6875E-2</v>
      </c>
      <c r="U1268" s="40">
        <v>64</v>
      </c>
    </row>
    <row r="1269" spans="1:21">
      <c r="A1269" s="40">
        <v>11</v>
      </c>
      <c r="B1269" s="40">
        <v>7</v>
      </c>
      <c r="C1269" s="40">
        <v>5</v>
      </c>
      <c r="D1269" s="40">
        <f t="shared" si="172"/>
        <v>0</v>
      </c>
      <c r="E1269" s="40">
        <f t="shared" si="173"/>
        <v>0</v>
      </c>
      <c r="F1269" s="40">
        <f t="shared" si="174"/>
        <v>0</v>
      </c>
      <c r="G1269" s="40">
        <f t="shared" si="175"/>
        <v>0</v>
      </c>
      <c r="H1269" s="40">
        <f t="shared" si="176"/>
        <v>0</v>
      </c>
      <c r="I1269" s="40">
        <f t="shared" si="177"/>
        <v>0</v>
      </c>
      <c r="J1269" s="40">
        <f t="shared" si="178"/>
        <v>0</v>
      </c>
      <c r="K1269" s="40">
        <f t="shared" si="179"/>
        <v>0</v>
      </c>
      <c r="L1269" s="40">
        <f t="shared" si="180"/>
        <v>0</v>
      </c>
      <c r="M1269" s="40">
        <v>1</v>
      </c>
      <c r="N1269" s="40">
        <v>1</v>
      </c>
      <c r="O1269" s="40">
        <v>0.98969072164948457</v>
      </c>
      <c r="P1269" s="40">
        <v>0.91752577319587625</v>
      </c>
      <c r="Q1269" s="40">
        <v>0.62886597938144329</v>
      </c>
      <c r="R1269" s="40">
        <v>0.26804123711340205</v>
      </c>
      <c r="S1269" s="40">
        <v>8.247422680412371E-2</v>
      </c>
      <c r="T1269" s="40">
        <v>5.1546391752577317E-2</v>
      </c>
      <c r="U1269" s="40">
        <v>97</v>
      </c>
    </row>
    <row r="1270" spans="1:21">
      <c r="A1270" s="40">
        <v>11</v>
      </c>
      <c r="B1270" s="40">
        <v>7</v>
      </c>
      <c r="C1270" s="40">
        <v>6</v>
      </c>
      <c r="D1270" s="40">
        <f t="shared" si="172"/>
        <v>0</v>
      </c>
      <c r="E1270" s="40">
        <f t="shared" si="173"/>
        <v>0</v>
      </c>
      <c r="F1270" s="40">
        <f t="shared" si="174"/>
        <v>0</v>
      </c>
      <c r="G1270" s="40">
        <f t="shared" si="175"/>
        <v>0</v>
      </c>
      <c r="H1270" s="40">
        <f t="shared" si="176"/>
        <v>0</v>
      </c>
      <c r="I1270" s="40">
        <f t="shared" si="177"/>
        <v>0</v>
      </c>
      <c r="J1270" s="40">
        <f t="shared" si="178"/>
        <v>0</v>
      </c>
      <c r="K1270" s="40">
        <f t="shared" si="179"/>
        <v>0</v>
      </c>
      <c r="L1270" s="40">
        <f t="shared" si="180"/>
        <v>0</v>
      </c>
      <c r="M1270" s="40">
        <v>1</v>
      </c>
      <c r="N1270" s="40">
        <v>1</v>
      </c>
      <c r="O1270" s="40">
        <v>1</v>
      </c>
      <c r="P1270" s="40">
        <v>0.89690721649484539</v>
      </c>
      <c r="Q1270" s="40">
        <v>0.5670103092783505</v>
      </c>
      <c r="R1270" s="40">
        <v>0.25773195876288657</v>
      </c>
      <c r="S1270" s="40">
        <v>7.2164948453608241E-2</v>
      </c>
      <c r="T1270" s="40">
        <v>6.1855670103092786E-2</v>
      </c>
      <c r="U1270" s="40">
        <v>97</v>
      </c>
    </row>
    <row r="1271" spans="1:21">
      <c r="A1271" s="40">
        <v>11</v>
      </c>
      <c r="B1271" s="40">
        <v>7</v>
      </c>
      <c r="C1271" s="40">
        <v>7</v>
      </c>
      <c r="D1271" s="40">
        <f t="shared" si="172"/>
        <v>0</v>
      </c>
      <c r="E1271" s="40">
        <f t="shared" si="173"/>
        <v>0</v>
      </c>
      <c r="F1271" s="40">
        <f t="shared" si="174"/>
        <v>0</v>
      </c>
      <c r="G1271" s="40">
        <f t="shared" si="175"/>
        <v>0</v>
      </c>
      <c r="H1271" s="40">
        <f t="shared" si="176"/>
        <v>0</v>
      </c>
      <c r="I1271" s="40">
        <f t="shared" si="177"/>
        <v>0</v>
      </c>
      <c r="J1271" s="40">
        <f t="shared" si="178"/>
        <v>0</v>
      </c>
      <c r="K1271" s="40">
        <f t="shared" si="179"/>
        <v>0</v>
      </c>
      <c r="L1271" s="40">
        <f t="shared" si="180"/>
        <v>0</v>
      </c>
      <c r="M1271" s="40">
        <v>1</v>
      </c>
      <c r="N1271" s="40">
        <v>1</v>
      </c>
      <c r="O1271" s="40">
        <v>0.989247311827957</v>
      </c>
      <c r="P1271" s="40">
        <v>0.91397849462365588</v>
      </c>
      <c r="Q1271" s="40">
        <v>0.58064516129032262</v>
      </c>
      <c r="R1271" s="40">
        <v>0.35483870967741937</v>
      </c>
      <c r="S1271" s="40">
        <v>0.18279569892473119</v>
      </c>
      <c r="T1271" s="40">
        <v>0.10752688172043011</v>
      </c>
      <c r="U1271" s="40">
        <v>93</v>
      </c>
    </row>
    <row r="1272" spans="1:21">
      <c r="A1272" s="40">
        <v>11</v>
      </c>
      <c r="B1272" s="40">
        <v>7</v>
      </c>
      <c r="C1272" s="40">
        <v>8</v>
      </c>
      <c r="D1272" s="40">
        <f t="shared" si="172"/>
        <v>0</v>
      </c>
      <c r="E1272" s="40">
        <f t="shared" si="173"/>
        <v>0</v>
      </c>
      <c r="F1272" s="40">
        <f t="shared" si="174"/>
        <v>0</v>
      </c>
      <c r="G1272" s="40">
        <f t="shared" si="175"/>
        <v>0</v>
      </c>
      <c r="H1272" s="40">
        <f t="shared" si="176"/>
        <v>0</v>
      </c>
      <c r="I1272" s="40">
        <f t="shared" si="177"/>
        <v>0</v>
      </c>
      <c r="J1272" s="40">
        <f t="shared" si="178"/>
        <v>0</v>
      </c>
      <c r="K1272" s="40">
        <f t="shared" si="179"/>
        <v>0</v>
      </c>
      <c r="L1272" s="40">
        <f t="shared" si="180"/>
        <v>0</v>
      </c>
      <c r="M1272" s="40">
        <v>1</v>
      </c>
      <c r="N1272" s="40">
        <v>1</v>
      </c>
      <c r="O1272" s="40">
        <v>1</v>
      </c>
      <c r="P1272" s="40">
        <v>0.93548387096774188</v>
      </c>
      <c r="Q1272" s="40">
        <v>0.64516129032258063</v>
      </c>
      <c r="R1272" s="40">
        <v>0.35483870967741937</v>
      </c>
      <c r="S1272" s="40">
        <v>0.29032258064516131</v>
      </c>
      <c r="T1272" s="40">
        <v>0.19354838709677419</v>
      </c>
      <c r="U1272" s="40">
        <v>31</v>
      </c>
    </row>
    <row r="1273" spans="1:21">
      <c r="A1273" s="40">
        <v>11</v>
      </c>
      <c r="B1273" s="40">
        <v>7</v>
      </c>
      <c r="C1273" s="40">
        <v>9</v>
      </c>
      <c r="D1273" s="40">
        <f t="shared" si="172"/>
        <v>0</v>
      </c>
      <c r="E1273" s="40">
        <f t="shared" si="173"/>
        <v>0</v>
      </c>
      <c r="F1273" s="40">
        <f t="shared" si="174"/>
        <v>0</v>
      </c>
      <c r="G1273" s="40">
        <f t="shared" si="175"/>
        <v>0</v>
      </c>
      <c r="H1273" s="40">
        <f t="shared" si="176"/>
        <v>0</v>
      </c>
      <c r="I1273" s="40">
        <f t="shared" si="177"/>
        <v>0</v>
      </c>
      <c r="J1273" s="40">
        <f t="shared" si="178"/>
        <v>0</v>
      </c>
      <c r="K1273" s="40">
        <f t="shared" si="179"/>
        <v>0</v>
      </c>
      <c r="L1273" s="40">
        <f t="shared" si="180"/>
        <v>0</v>
      </c>
      <c r="M1273" s="40">
        <v>1</v>
      </c>
      <c r="N1273" s="40">
        <v>1</v>
      </c>
      <c r="O1273" s="40">
        <v>1</v>
      </c>
      <c r="P1273" s="40">
        <v>0.72727272727272729</v>
      </c>
      <c r="Q1273" s="40">
        <v>0.63636363636363635</v>
      </c>
      <c r="R1273" s="40">
        <v>0.54545454545454541</v>
      </c>
      <c r="S1273" s="40">
        <v>0.27272727272727271</v>
      </c>
      <c r="T1273" s="40">
        <v>0.27272727272727271</v>
      </c>
      <c r="U1273" s="40">
        <v>11</v>
      </c>
    </row>
    <row r="1274" spans="1:21">
      <c r="A1274" s="40">
        <v>11</v>
      </c>
      <c r="B1274" s="40">
        <v>7</v>
      </c>
      <c r="C1274" s="40">
        <v>10</v>
      </c>
      <c r="D1274" s="40">
        <f t="shared" si="172"/>
        <v>0</v>
      </c>
      <c r="E1274" s="40">
        <f t="shared" si="173"/>
        <v>0</v>
      </c>
      <c r="F1274" s="40">
        <f t="shared" si="174"/>
        <v>0</v>
      </c>
      <c r="G1274" s="40">
        <f t="shared" si="175"/>
        <v>0</v>
      </c>
      <c r="H1274" s="40">
        <f t="shared" si="176"/>
        <v>0</v>
      </c>
      <c r="I1274" s="40">
        <f t="shared" si="177"/>
        <v>0</v>
      </c>
      <c r="J1274" s="40">
        <f t="shared" si="178"/>
        <v>0</v>
      </c>
      <c r="K1274" s="40">
        <f t="shared" si="179"/>
        <v>0</v>
      </c>
      <c r="L1274" s="40">
        <f t="shared" si="180"/>
        <v>0</v>
      </c>
      <c r="M1274" s="40">
        <v>1</v>
      </c>
      <c r="N1274" s="40">
        <v>1</v>
      </c>
      <c r="O1274" s="40">
        <v>1</v>
      </c>
      <c r="P1274" s="40">
        <v>1</v>
      </c>
      <c r="Q1274" s="40">
        <v>1</v>
      </c>
      <c r="R1274" s="40">
        <v>0</v>
      </c>
      <c r="S1274" s="40">
        <v>0</v>
      </c>
      <c r="T1274" s="40">
        <v>0</v>
      </c>
      <c r="U1274" s="40">
        <v>1</v>
      </c>
    </row>
    <row r="1275" spans="1:21">
      <c r="A1275" s="40">
        <v>11</v>
      </c>
      <c r="B1275" s="40">
        <v>7</v>
      </c>
      <c r="C1275" s="40">
        <v>11</v>
      </c>
      <c r="D1275" s="40">
        <f t="shared" si="172"/>
        <v>0</v>
      </c>
      <c r="E1275" s="40">
        <f t="shared" si="173"/>
        <v>0</v>
      </c>
      <c r="F1275" s="40">
        <f t="shared" si="174"/>
        <v>0</v>
      </c>
      <c r="G1275" s="40">
        <f t="shared" si="175"/>
        <v>0</v>
      </c>
      <c r="H1275" s="40">
        <f t="shared" si="176"/>
        <v>0</v>
      </c>
      <c r="I1275" s="40">
        <f t="shared" si="177"/>
        <v>0</v>
      </c>
      <c r="J1275" s="40">
        <f t="shared" si="178"/>
        <v>0</v>
      </c>
      <c r="K1275" s="40">
        <f t="shared" si="179"/>
        <v>0</v>
      </c>
      <c r="L1275" s="40">
        <f t="shared" si="180"/>
        <v>0</v>
      </c>
      <c r="M1275" s="40">
        <v>1</v>
      </c>
      <c r="N1275" s="40">
        <v>1</v>
      </c>
      <c r="O1275" s="40">
        <v>1</v>
      </c>
      <c r="P1275" s="40">
        <v>0</v>
      </c>
      <c r="Q1275" s="40">
        <v>0</v>
      </c>
      <c r="R1275" s="40">
        <v>0</v>
      </c>
      <c r="S1275" s="40">
        <v>0</v>
      </c>
      <c r="T1275" s="40">
        <v>0</v>
      </c>
      <c r="U1275" s="40">
        <v>1</v>
      </c>
    </row>
    <row r="1276" spans="1:21">
      <c r="A1276" s="40">
        <v>11</v>
      </c>
      <c r="B1276" s="40">
        <v>7</v>
      </c>
      <c r="C1276" s="40">
        <v>12</v>
      </c>
      <c r="D1276" s="40">
        <f t="shared" si="172"/>
        <v>0</v>
      </c>
      <c r="E1276" s="40">
        <f t="shared" si="173"/>
        <v>0</v>
      </c>
      <c r="F1276" s="40">
        <f t="shared" si="174"/>
        <v>0</v>
      </c>
      <c r="G1276" s="40">
        <f t="shared" si="175"/>
        <v>0</v>
      </c>
      <c r="H1276" s="40">
        <f t="shared" si="176"/>
        <v>0</v>
      </c>
      <c r="I1276" s="40">
        <f t="shared" si="177"/>
        <v>0</v>
      </c>
      <c r="J1276" s="40">
        <f t="shared" si="178"/>
        <v>0</v>
      </c>
      <c r="K1276" s="40">
        <f t="shared" si="179"/>
        <v>0</v>
      </c>
      <c r="L1276" s="40">
        <f t="shared" si="180"/>
        <v>0</v>
      </c>
      <c r="M1276" s="40">
        <v>1</v>
      </c>
      <c r="N1276" s="40">
        <v>1</v>
      </c>
      <c r="O1276" s="40">
        <v>1</v>
      </c>
      <c r="P1276" s="40">
        <v>1</v>
      </c>
      <c r="Q1276" s="40">
        <v>1</v>
      </c>
      <c r="R1276" s="40">
        <v>0</v>
      </c>
      <c r="S1276" s="40">
        <v>0</v>
      </c>
      <c r="T1276" s="40">
        <v>0</v>
      </c>
      <c r="U1276" s="40">
        <v>1</v>
      </c>
    </row>
    <row r="1277" spans="1:21">
      <c r="A1277" s="40">
        <v>11</v>
      </c>
      <c r="B1277" s="40">
        <v>8</v>
      </c>
      <c r="C1277" s="40">
        <v>3</v>
      </c>
      <c r="D1277" s="40">
        <f t="shared" si="172"/>
        <v>0</v>
      </c>
      <c r="E1277" s="40">
        <f t="shared" si="173"/>
        <v>0</v>
      </c>
      <c r="F1277" s="40">
        <f t="shared" si="174"/>
        <v>0</v>
      </c>
      <c r="G1277" s="40">
        <f t="shared" si="175"/>
        <v>0</v>
      </c>
      <c r="H1277" s="40">
        <f t="shared" si="176"/>
        <v>0</v>
      </c>
      <c r="I1277" s="40">
        <f t="shared" si="177"/>
        <v>0</v>
      </c>
      <c r="J1277" s="40">
        <f t="shared" si="178"/>
        <v>0</v>
      </c>
      <c r="K1277" s="40">
        <f t="shared" si="179"/>
        <v>0</v>
      </c>
      <c r="L1277" s="40">
        <f t="shared" si="180"/>
        <v>0</v>
      </c>
      <c r="M1277" s="40">
        <v>1</v>
      </c>
      <c r="N1277" s="40">
        <v>1</v>
      </c>
      <c r="O1277" s="40">
        <v>1</v>
      </c>
      <c r="P1277" s="40">
        <v>1</v>
      </c>
      <c r="Q1277" s="40">
        <v>0</v>
      </c>
      <c r="R1277" s="40">
        <v>0</v>
      </c>
      <c r="S1277" s="40">
        <v>0</v>
      </c>
      <c r="T1277" s="40">
        <v>0</v>
      </c>
      <c r="U1277" s="40">
        <v>1</v>
      </c>
    </row>
    <row r="1278" spans="1:21">
      <c r="A1278" s="40">
        <v>11</v>
      </c>
      <c r="B1278" s="40">
        <v>8</v>
      </c>
      <c r="C1278" s="40">
        <v>4</v>
      </c>
      <c r="D1278" s="40">
        <f t="shared" si="172"/>
        <v>0</v>
      </c>
      <c r="E1278" s="40">
        <f t="shared" si="173"/>
        <v>0</v>
      </c>
      <c r="F1278" s="40">
        <f t="shared" si="174"/>
        <v>0</v>
      </c>
      <c r="G1278" s="40">
        <f t="shared" si="175"/>
        <v>0</v>
      </c>
      <c r="H1278" s="40">
        <f t="shared" si="176"/>
        <v>0</v>
      </c>
      <c r="I1278" s="40">
        <f t="shared" si="177"/>
        <v>0</v>
      </c>
      <c r="J1278" s="40">
        <f t="shared" si="178"/>
        <v>0</v>
      </c>
      <c r="K1278" s="40">
        <f t="shared" si="179"/>
        <v>0</v>
      </c>
      <c r="L1278" s="40">
        <f t="shared" si="180"/>
        <v>0</v>
      </c>
      <c r="M1278" s="40">
        <v>1</v>
      </c>
      <c r="N1278" s="40">
        <v>1</v>
      </c>
      <c r="O1278" s="40">
        <v>1</v>
      </c>
      <c r="P1278" s="40">
        <v>0.91304347826086951</v>
      </c>
      <c r="Q1278" s="40">
        <v>0.60869565217391308</v>
      </c>
      <c r="R1278" s="40">
        <v>0.17391304347826086</v>
      </c>
      <c r="S1278" s="40">
        <v>4.3478260869565216E-2</v>
      </c>
      <c r="T1278" s="40">
        <v>4.3478260869565216E-2</v>
      </c>
      <c r="U1278" s="40">
        <v>23</v>
      </c>
    </row>
    <row r="1279" spans="1:21">
      <c r="A1279" s="40">
        <v>11</v>
      </c>
      <c r="B1279" s="40">
        <v>8</v>
      </c>
      <c r="C1279" s="40">
        <v>5</v>
      </c>
      <c r="D1279" s="40">
        <f t="shared" si="172"/>
        <v>0</v>
      </c>
      <c r="E1279" s="40">
        <f t="shared" si="173"/>
        <v>0</v>
      </c>
      <c r="F1279" s="40">
        <f t="shared" si="174"/>
        <v>0</v>
      </c>
      <c r="G1279" s="40">
        <f t="shared" si="175"/>
        <v>0</v>
      </c>
      <c r="H1279" s="40">
        <f t="shared" si="176"/>
        <v>0</v>
      </c>
      <c r="I1279" s="40">
        <f t="shared" si="177"/>
        <v>0</v>
      </c>
      <c r="J1279" s="40">
        <f t="shared" si="178"/>
        <v>0</v>
      </c>
      <c r="K1279" s="40">
        <f t="shared" si="179"/>
        <v>0</v>
      </c>
      <c r="L1279" s="40">
        <f t="shared" si="180"/>
        <v>0</v>
      </c>
      <c r="M1279" s="40">
        <v>1</v>
      </c>
      <c r="N1279" s="40">
        <v>1</v>
      </c>
      <c r="O1279" s="40">
        <v>1</v>
      </c>
      <c r="P1279" s="40">
        <v>0.96385542168674698</v>
      </c>
      <c r="Q1279" s="40">
        <v>0.79518072289156627</v>
      </c>
      <c r="R1279" s="40">
        <v>0.43373493975903615</v>
      </c>
      <c r="S1279" s="40">
        <v>0.14457831325301204</v>
      </c>
      <c r="T1279" s="40">
        <v>0.12048192771084337</v>
      </c>
      <c r="U1279" s="40">
        <v>83</v>
      </c>
    </row>
    <row r="1280" spans="1:21">
      <c r="A1280" s="40">
        <v>11</v>
      </c>
      <c r="B1280" s="40">
        <v>8</v>
      </c>
      <c r="C1280" s="40">
        <v>6</v>
      </c>
      <c r="D1280" s="40">
        <f t="shared" si="172"/>
        <v>0</v>
      </c>
      <c r="E1280" s="40">
        <f t="shared" si="173"/>
        <v>0</v>
      </c>
      <c r="F1280" s="40">
        <f t="shared" si="174"/>
        <v>0</v>
      </c>
      <c r="G1280" s="40">
        <f t="shared" si="175"/>
        <v>0</v>
      </c>
      <c r="H1280" s="40">
        <f t="shared" si="176"/>
        <v>0</v>
      </c>
      <c r="I1280" s="40">
        <f t="shared" si="177"/>
        <v>0</v>
      </c>
      <c r="J1280" s="40">
        <f t="shared" si="178"/>
        <v>0</v>
      </c>
      <c r="K1280" s="40">
        <f t="shared" si="179"/>
        <v>0</v>
      </c>
      <c r="L1280" s="40">
        <f t="shared" si="180"/>
        <v>0</v>
      </c>
      <c r="M1280" s="40">
        <v>1</v>
      </c>
      <c r="N1280" s="40">
        <v>1</v>
      </c>
      <c r="O1280" s="40">
        <v>1</v>
      </c>
      <c r="P1280" s="40">
        <v>0.98809523809523814</v>
      </c>
      <c r="Q1280" s="40">
        <v>0.8214285714285714</v>
      </c>
      <c r="R1280" s="40">
        <v>0.48809523809523808</v>
      </c>
      <c r="S1280" s="40">
        <v>0.29761904761904762</v>
      </c>
      <c r="T1280" s="40">
        <v>0.22619047619047619</v>
      </c>
      <c r="U1280" s="40">
        <v>84</v>
      </c>
    </row>
    <row r="1281" spans="1:21">
      <c r="A1281" s="40">
        <v>11</v>
      </c>
      <c r="B1281" s="40">
        <v>8</v>
      </c>
      <c r="C1281" s="40">
        <v>7</v>
      </c>
      <c r="D1281" s="40">
        <f t="shared" si="172"/>
        <v>0</v>
      </c>
      <c r="E1281" s="40">
        <f t="shared" si="173"/>
        <v>0</v>
      </c>
      <c r="F1281" s="40">
        <f t="shared" si="174"/>
        <v>0</v>
      </c>
      <c r="G1281" s="40">
        <f t="shared" si="175"/>
        <v>0</v>
      </c>
      <c r="H1281" s="40">
        <f t="shared" si="176"/>
        <v>0</v>
      </c>
      <c r="I1281" s="40">
        <f t="shared" si="177"/>
        <v>0</v>
      </c>
      <c r="J1281" s="40">
        <f t="shared" si="178"/>
        <v>0</v>
      </c>
      <c r="K1281" s="40">
        <f t="shared" si="179"/>
        <v>0</v>
      </c>
      <c r="L1281" s="40">
        <f t="shared" si="180"/>
        <v>0</v>
      </c>
      <c r="M1281" s="40">
        <v>1</v>
      </c>
      <c r="N1281" s="40">
        <v>1</v>
      </c>
      <c r="O1281" s="40">
        <v>1</v>
      </c>
      <c r="P1281" s="40">
        <v>0.98750000000000004</v>
      </c>
      <c r="Q1281" s="40">
        <v>0.77500000000000002</v>
      </c>
      <c r="R1281" s="40">
        <v>0.46250000000000002</v>
      </c>
      <c r="S1281" s="40">
        <v>0.25</v>
      </c>
      <c r="T1281" s="40">
        <v>0.2</v>
      </c>
      <c r="U1281" s="40">
        <v>80</v>
      </c>
    </row>
    <row r="1282" spans="1:21">
      <c r="A1282" s="40">
        <v>11</v>
      </c>
      <c r="B1282" s="40">
        <v>8</v>
      </c>
      <c r="C1282" s="40">
        <v>8</v>
      </c>
      <c r="D1282" s="40">
        <f t="shared" si="172"/>
        <v>0</v>
      </c>
      <c r="E1282" s="40">
        <f t="shared" si="173"/>
        <v>0</v>
      </c>
      <c r="F1282" s="40">
        <f t="shared" si="174"/>
        <v>0</v>
      </c>
      <c r="G1282" s="40">
        <f t="shared" si="175"/>
        <v>0</v>
      </c>
      <c r="H1282" s="40">
        <f t="shared" si="176"/>
        <v>0</v>
      </c>
      <c r="I1282" s="40">
        <f t="shared" si="177"/>
        <v>0</v>
      </c>
      <c r="J1282" s="40">
        <f t="shared" si="178"/>
        <v>0</v>
      </c>
      <c r="K1282" s="40">
        <f t="shared" si="179"/>
        <v>0</v>
      </c>
      <c r="L1282" s="40">
        <f t="shared" si="180"/>
        <v>0</v>
      </c>
      <c r="M1282" s="40">
        <v>1</v>
      </c>
      <c r="N1282" s="40">
        <v>1</v>
      </c>
      <c r="O1282" s="40">
        <v>1</v>
      </c>
      <c r="P1282" s="40">
        <v>0.95</v>
      </c>
      <c r="Q1282" s="40">
        <v>0.82499999999999996</v>
      </c>
      <c r="R1282" s="40">
        <v>0.6</v>
      </c>
      <c r="S1282" s="40">
        <v>0.42499999999999999</v>
      </c>
      <c r="T1282" s="40">
        <v>0.32500000000000001</v>
      </c>
      <c r="U1282" s="40">
        <v>40</v>
      </c>
    </row>
    <row r="1283" spans="1:21">
      <c r="A1283" s="40">
        <v>11</v>
      </c>
      <c r="B1283" s="40">
        <v>8</v>
      </c>
      <c r="C1283" s="40">
        <v>9</v>
      </c>
      <c r="D1283" s="40">
        <f t="shared" ref="D1283:D1346" si="181">IF(AND($A1283=$X$2,$B1283=$X$33,$C1283=$X$18),M1283,0)</f>
        <v>0</v>
      </c>
      <c r="E1283" s="40">
        <f t="shared" ref="E1283:E1346" si="182">IF(AND($A1283=$X$2,$B1283=$X$33,$C1283=$X$18),N1283,0)</f>
        <v>0</v>
      </c>
      <c r="F1283" s="40">
        <f t="shared" ref="F1283:F1346" si="183">IF(AND($A1283=$X$2,$B1283=$X$33,$C1283=$X$18),O1283,0)</f>
        <v>0</v>
      </c>
      <c r="G1283" s="40">
        <f t="shared" ref="G1283:G1346" si="184">IF(AND($A1283=$X$2,$B1283=$X$33,$C1283=$X$18),P1283,0)</f>
        <v>0</v>
      </c>
      <c r="H1283" s="40">
        <f t="shared" ref="H1283:H1346" si="185">IF(AND($A1283=$X$2,$B1283=$X$33,$C1283=$X$18),Q1283,0)</f>
        <v>0</v>
      </c>
      <c r="I1283" s="40">
        <f t="shared" ref="I1283:I1346" si="186">IF(AND($A1283=$X$2,$B1283=$X$33,$C1283=$X$18),R1283,0)</f>
        <v>0</v>
      </c>
      <c r="J1283" s="40">
        <f t="shared" ref="J1283:J1346" si="187">IF(AND($A1283=$X$2,$B1283=$X$33,$C1283=$X$18),S1283,0)</f>
        <v>0</v>
      </c>
      <c r="K1283" s="40">
        <f t="shared" ref="K1283:K1346" si="188">IF(AND($A1283=$X$2,$B1283=$X$33,$C1283=$X$18),T1283,0)</f>
        <v>0</v>
      </c>
      <c r="L1283" s="40">
        <f t="shared" ref="L1283:L1346" si="189">IF(AND($A1283=$X$2,$B1283=$X$33,$C1283=$X$18),U1283,0)</f>
        <v>0</v>
      </c>
      <c r="M1283" s="40">
        <v>1</v>
      </c>
      <c r="N1283" s="40">
        <v>1</v>
      </c>
      <c r="O1283" s="40">
        <v>1</v>
      </c>
      <c r="P1283" s="40">
        <v>1</v>
      </c>
      <c r="Q1283" s="40">
        <v>1</v>
      </c>
      <c r="R1283" s="40">
        <v>0.81818181818181823</v>
      </c>
      <c r="S1283" s="40">
        <v>0.54545454545454541</v>
      </c>
      <c r="T1283" s="40">
        <v>0.45454545454545453</v>
      </c>
      <c r="U1283" s="40">
        <v>11</v>
      </c>
    </row>
    <row r="1284" spans="1:21">
      <c r="A1284" s="40">
        <v>11</v>
      </c>
      <c r="B1284" s="40">
        <v>8</v>
      </c>
      <c r="C1284" s="40">
        <v>10</v>
      </c>
      <c r="D1284" s="40">
        <f t="shared" si="181"/>
        <v>0</v>
      </c>
      <c r="E1284" s="40">
        <f t="shared" si="182"/>
        <v>0</v>
      </c>
      <c r="F1284" s="40">
        <f t="shared" si="183"/>
        <v>0</v>
      </c>
      <c r="G1284" s="40">
        <f t="shared" si="184"/>
        <v>0</v>
      </c>
      <c r="H1284" s="40">
        <f t="shared" si="185"/>
        <v>0</v>
      </c>
      <c r="I1284" s="40">
        <f t="shared" si="186"/>
        <v>0</v>
      </c>
      <c r="J1284" s="40">
        <f t="shared" si="187"/>
        <v>0</v>
      </c>
      <c r="K1284" s="40">
        <f t="shared" si="188"/>
        <v>0</v>
      </c>
      <c r="L1284" s="40">
        <f t="shared" si="189"/>
        <v>0</v>
      </c>
      <c r="M1284" s="40">
        <v>1</v>
      </c>
      <c r="N1284" s="40">
        <v>1</v>
      </c>
      <c r="O1284" s="40">
        <v>1</v>
      </c>
      <c r="P1284" s="40">
        <v>0.875</v>
      </c>
      <c r="Q1284" s="40">
        <v>0.75</v>
      </c>
      <c r="R1284" s="40">
        <v>0.75</v>
      </c>
      <c r="S1284" s="40">
        <v>0.625</v>
      </c>
      <c r="T1284" s="40">
        <v>0.5</v>
      </c>
      <c r="U1284" s="40">
        <v>8</v>
      </c>
    </row>
    <row r="1285" spans="1:21">
      <c r="A1285" s="40">
        <v>11</v>
      </c>
      <c r="B1285" s="40">
        <v>8</v>
      </c>
      <c r="C1285" s="40">
        <v>11</v>
      </c>
      <c r="D1285" s="40">
        <f t="shared" si="181"/>
        <v>0</v>
      </c>
      <c r="E1285" s="40">
        <f t="shared" si="182"/>
        <v>0</v>
      </c>
      <c r="F1285" s="40">
        <f t="shared" si="183"/>
        <v>0</v>
      </c>
      <c r="G1285" s="40">
        <f t="shared" si="184"/>
        <v>0</v>
      </c>
      <c r="H1285" s="40">
        <f t="shared" si="185"/>
        <v>0</v>
      </c>
      <c r="I1285" s="40">
        <f t="shared" si="186"/>
        <v>0</v>
      </c>
      <c r="J1285" s="40">
        <f t="shared" si="187"/>
        <v>0</v>
      </c>
      <c r="K1285" s="40">
        <f t="shared" si="188"/>
        <v>0</v>
      </c>
      <c r="L1285" s="40">
        <f t="shared" si="189"/>
        <v>0</v>
      </c>
      <c r="M1285" s="40">
        <v>1</v>
      </c>
      <c r="N1285" s="40">
        <v>1</v>
      </c>
      <c r="O1285" s="40">
        <v>1</v>
      </c>
      <c r="P1285" s="40">
        <v>0</v>
      </c>
      <c r="Q1285" s="40">
        <v>0</v>
      </c>
      <c r="R1285" s="40">
        <v>0</v>
      </c>
      <c r="S1285" s="40">
        <v>0</v>
      </c>
      <c r="T1285" s="40">
        <v>0</v>
      </c>
      <c r="U1285" s="40">
        <v>1</v>
      </c>
    </row>
    <row r="1286" spans="1:21">
      <c r="A1286" s="40">
        <v>11</v>
      </c>
      <c r="B1286" s="40">
        <v>8</v>
      </c>
      <c r="C1286" s="40">
        <v>12</v>
      </c>
      <c r="D1286" s="40">
        <f t="shared" si="181"/>
        <v>0</v>
      </c>
      <c r="E1286" s="40">
        <f t="shared" si="182"/>
        <v>0</v>
      </c>
      <c r="F1286" s="40">
        <f t="shared" si="183"/>
        <v>0</v>
      </c>
      <c r="G1286" s="40">
        <f t="shared" si="184"/>
        <v>0</v>
      </c>
      <c r="H1286" s="40">
        <f t="shared" si="185"/>
        <v>0</v>
      </c>
      <c r="I1286" s="40">
        <f t="shared" si="186"/>
        <v>0</v>
      </c>
      <c r="J1286" s="40">
        <f t="shared" si="187"/>
        <v>0</v>
      </c>
      <c r="K1286" s="40">
        <f t="shared" si="188"/>
        <v>0</v>
      </c>
      <c r="L1286" s="40">
        <f t="shared" si="189"/>
        <v>0</v>
      </c>
      <c r="M1286" s="40">
        <v>1</v>
      </c>
      <c r="N1286" s="40">
        <v>1</v>
      </c>
      <c r="O1286" s="40">
        <v>1</v>
      </c>
      <c r="P1286" s="40">
        <v>1</v>
      </c>
      <c r="Q1286" s="40">
        <v>0.75</v>
      </c>
      <c r="R1286" s="40">
        <v>0.75</v>
      </c>
      <c r="S1286" s="40">
        <v>0.75</v>
      </c>
      <c r="T1286" s="40">
        <v>0.75</v>
      </c>
      <c r="U1286" s="40">
        <v>4</v>
      </c>
    </row>
    <row r="1287" spans="1:21">
      <c r="A1287" s="40">
        <v>11</v>
      </c>
      <c r="B1287" s="40">
        <v>9</v>
      </c>
      <c r="C1287" s="40">
        <v>4</v>
      </c>
      <c r="D1287" s="40">
        <f t="shared" si="181"/>
        <v>0</v>
      </c>
      <c r="E1287" s="40">
        <f t="shared" si="182"/>
        <v>0</v>
      </c>
      <c r="F1287" s="40">
        <f t="shared" si="183"/>
        <v>0</v>
      </c>
      <c r="G1287" s="40">
        <f t="shared" si="184"/>
        <v>0</v>
      </c>
      <c r="H1287" s="40">
        <f t="shared" si="185"/>
        <v>0</v>
      </c>
      <c r="I1287" s="40">
        <f t="shared" si="186"/>
        <v>0</v>
      </c>
      <c r="J1287" s="40">
        <f t="shared" si="187"/>
        <v>0</v>
      </c>
      <c r="K1287" s="40">
        <f t="shared" si="188"/>
        <v>0</v>
      </c>
      <c r="L1287" s="40">
        <f t="shared" si="189"/>
        <v>0</v>
      </c>
      <c r="M1287" s="40">
        <v>1</v>
      </c>
      <c r="N1287" s="40">
        <v>1</v>
      </c>
      <c r="O1287" s="40">
        <v>1</v>
      </c>
      <c r="P1287" s="40">
        <v>1</v>
      </c>
      <c r="Q1287" s="40">
        <v>0.9285714285714286</v>
      </c>
      <c r="R1287" s="40">
        <v>0.5714285714285714</v>
      </c>
      <c r="S1287" s="40">
        <v>0.2857142857142857</v>
      </c>
      <c r="T1287" s="40">
        <v>0.21428571428571427</v>
      </c>
      <c r="U1287" s="40">
        <v>14</v>
      </c>
    </row>
    <row r="1288" spans="1:21">
      <c r="A1288" s="40">
        <v>11</v>
      </c>
      <c r="B1288" s="40">
        <v>9</v>
      </c>
      <c r="C1288" s="40">
        <v>5</v>
      </c>
      <c r="D1288" s="40">
        <f t="shared" si="181"/>
        <v>0</v>
      </c>
      <c r="E1288" s="40">
        <f t="shared" si="182"/>
        <v>0</v>
      </c>
      <c r="F1288" s="40">
        <f t="shared" si="183"/>
        <v>0</v>
      </c>
      <c r="G1288" s="40">
        <f t="shared" si="184"/>
        <v>0</v>
      </c>
      <c r="H1288" s="40">
        <f t="shared" si="185"/>
        <v>0</v>
      </c>
      <c r="I1288" s="40">
        <f t="shared" si="186"/>
        <v>0</v>
      </c>
      <c r="J1288" s="40">
        <f t="shared" si="187"/>
        <v>0</v>
      </c>
      <c r="K1288" s="40">
        <f t="shared" si="188"/>
        <v>0</v>
      </c>
      <c r="L1288" s="40">
        <f t="shared" si="189"/>
        <v>0</v>
      </c>
      <c r="M1288" s="40">
        <v>1</v>
      </c>
      <c r="N1288" s="40">
        <v>1</v>
      </c>
      <c r="O1288" s="40">
        <v>1</v>
      </c>
      <c r="P1288" s="40">
        <v>0.96296296296296291</v>
      </c>
      <c r="Q1288" s="40">
        <v>0.85185185185185186</v>
      </c>
      <c r="R1288" s="40">
        <v>0.70370370370370372</v>
      </c>
      <c r="S1288" s="40">
        <v>0.37037037037037035</v>
      </c>
      <c r="T1288" s="40">
        <v>0.22222222222222221</v>
      </c>
      <c r="U1288" s="40">
        <v>27</v>
      </c>
    </row>
    <row r="1289" spans="1:21">
      <c r="A1289" s="40">
        <v>11</v>
      </c>
      <c r="B1289" s="40">
        <v>9</v>
      </c>
      <c r="C1289" s="40">
        <v>6</v>
      </c>
      <c r="D1289" s="40">
        <f t="shared" si="181"/>
        <v>0</v>
      </c>
      <c r="E1289" s="40">
        <f t="shared" si="182"/>
        <v>0</v>
      </c>
      <c r="F1289" s="40">
        <f t="shared" si="183"/>
        <v>0</v>
      </c>
      <c r="G1289" s="40">
        <f t="shared" si="184"/>
        <v>0</v>
      </c>
      <c r="H1289" s="40">
        <f t="shared" si="185"/>
        <v>0</v>
      </c>
      <c r="I1289" s="40">
        <f t="shared" si="186"/>
        <v>0</v>
      </c>
      <c r="J1289" s="40">
        <f t="shared" si="187"/>
        <v>0</v>
      </c>
      <c r="K1289" s="40">
        <f t="shared" si="188"/>
        <v>0</v>
      </c>
      <c r="L1289" s="40">
        <f t="shared" si="189"/>
        <v>0</v>
      </c>
      <c r="M1289" s="40">
        <v>1</v>
      </c>
      <c r="N1289" s="40">
        <v>1</v>
      </c>
      <c r="O1289" s="40">
        <v>1</v>
      </c>
      <c r="P1289" s="40">
        <v>0.97727272727272729</v>
      </c>
      <c r="Q1289" s="40">
        <v>0.84090909090909094</v>
      </c>
      <c r="R1289" s="40">
        <v>0.59090909090909094</v>
      </c>
      <c r="S1289" s="40">
        <v>0.34090909090909088</v>
      </c>
      <c r="T1289" s="40">
        <v>0.22727272727272727</v>
      </c>
      <c r="U1289" s="40">
        <v>44</v>
      </c>
    </row>
    <row r="1290" spans="1:21">
      <c r="A1290" s="40">
        <v>11</v>
      </c>
      <c r="B1290" s="40">
        <v>9</v>
      </c>
      <c r="C1290" s="40">
        <v>7</v>
      </c>
      <c r="D1290" s="40">
        <f t="shared" si="181"/>
        <v>0</v>
      </c>
      <c r="E1290" s="40">
        <f t="shared" si="182"/>
        <v>0</v>
      </c>
      <c r="F1290" s="40">
        <f t="shared" si="183"/>
        <v>0</v>
      </c>
      <c r="G1290" s="40">
        <f t="shared" si="184"/>
        <v>0</v>
      </c>
      <c r="H1290" s="40">
        <f t="shared" si="185"/>
        <v>0</v>
      </c>
      <c r="I1290" s="40">
        <f t="shared" si="186"/>
        <v>0</v>
      </c>
      <c r="J1290" s="40">
        <f t="shared" si="187"/>
        <v>0</v>
      </c>
      <c r="K1290" s="40">
        <f t="shared" si="188"/>
        <v>0</v>
      </c>
      <c r="L1290" s="40">
        <f t="shared" si="189"/>
        <v>0</v>
      </c>
      <c r="M1290" s="40">
        <v>1</v>
      </c>
      <c r="N1290" s="40">
        <v>1</v>
      </c>
      <c r="O1290" s="40">
        <v>1</v>
      </c>
      <c r="P1290" s="40">
        <v>1</v>
      </c>
      <c r="Q1290" s="40">
        <v>0.96153846153846156</v>
      </c>
      <c r="R1290" s="40">
        <v>0.70512820512820518</v>
      </c>
      <c r="S1290" s="40">
        <v>0.4358974358974359</v>
      </c>
      <c r="T1290" s="40">
        <v>0.30769230769230771</v>
      </c>
      <c r="U1290" s="40">
        <v>78</v>
      </c>
    </row>
    <row r="1291" spans="1:21">
      <c r="A1291" s="40">
        <v>11</v>
      </c>
      <c r="B1291" s="40">
        <v>9</v>
      </c>
      <c r="C1291" s="40">
        <v>8</v>
      </c>
      <c r="D1291" s="40">
        <f t="shared" si="181"/>
        <v>0</v>
      </c>
      <c r="E1291" s="40">
        <f t="shared" si="182"/>
        <v>0</v>
      </c>
      <c r="F1291" s="40">
        <f t="shared" si="183"/>
        <v>0</v>
      </c>
      <c r="G1291" s="40">
        <f t="shared" si="184"/>
        <v>0</v>
      </c>
      <c r="H1291" s="40">
        <f t="shared" si="185"/>
        <v>0</v>
      </c>
      <c r="I1291" s="40">
        <f t="shared" si="186"/>
        <v>0</v>
      </c>
      <c r="J1291" s="40">
        <f t="shared" si="187"/>
        <v>0</v>
      </c>
      <c r="K1291" s="40">
        <f t="shared" si="188"/>
        <v>0</v>
      </c>
      <c r="L1291" s="40">
        <f t="shared" si="189"/>
        <v>0</v>
      </c>
      <c r="M1291" s="40">
        <v>1</v>
      </c>
      <c r="N1291" s="40">
        <v>1</v>
      </c>
      <c r="O1291" s="40">
        <v>1</v>
      </c>
      <c r="P1291" s="40">
        <v>1</v>
      </c>
      <c r="Q1291" s="40">
        <v>0.95238095238095233</v>
      </c>
      <c r="R1291" s="40">
        <v>0.83333333333333337</v>
      </c>
      <c r="S1291" s="40">
        <v>0.59523809523809523</v>
      </c>
      <c r="T1291" s="40">
        <v>0.5</v>
      </c>
      <c r="U1291" s="40">
        <v>42</v>
      </c>
    </row>
    <row r="1292" spans="1:21">
      <c r="A1292" s="40">
        <v>11</v>
      </c>
      <c r="B1292" s="40">
        <v>9</v>
      </c>
      <c r="C1292" s="40">
        <v>9</v>
      </c>
      <c r="D1292" s="40">
        <f t="shared" si="181"/>
        <v>0</v>
      </c>
      <c r="E1292" s="40">
        <f t="shared" si="182"/>
        <v>0</v>
      </c>
      <c r="F1292" s="40">
        <f t="shared" si="183"/>
        <v>0</v>
      </c>
      <c r="G1292" s="40">
        <f t="shared" si="184"/>
        <v>0</v>
      </c>
      <c r="H1292" s="40">
        <f t="shared" si="185"/>
        <v>0</v>
      </c>
      <c r="I1292" s="40">
        <f t="shared" si="186"/>
        <v>0</v>
      </c>
      <c r="J1292" s="40">
        <f t="shared" si="187"/>
        <v>0</v>
      </c>
      <c r="K1292" s="40">
        <f t="shared" si="188"/>
        <v>0</v>
      </c>
      <c r="L1292" s="40">
        <f t="shared" si="189"/>
        <v>0</v>
      </c>
      <c r="M1292" s="40">
        <v>1</v>
      </c>
      <c r="N1292" s="40">
        <v>1</v>
      </c>
      <c r="O1292" s="40">
        <v>1</v>
      </c>
      <c r="P1292" s="40">
        <v>1</v>
      </c>
      <c r="Q1292" s="40">
        <v>0.86956521739130432</v>
      </c>
      <c r="R1292" s="40">
        <v>0.82608695652173914</v>
      </c>
      <c r="S1292" s="40">
        <v>0.56521739130434778</v>
      </c>
      <c r="T1292" s="40">
        <v>0.56521739130434778</v>
      </c>
      <c r="U1292" s="40">
        <v>23</v>
      </c>
    </row>
    <row r="1293" spans="1:21">
      <c r="A1293" s="40">
        <v>11</v>
      </c>
      <c r="B1293" s="40">
        <v>9</v>
      </c>
      <c r="C1293" s="40">
        <v>10</v>
      </c>
      <c r="D1293" s="40">
        <f t="shared" si="181"/>
        <v>0</v>
      </c>
      <c r="E1293" s="40">
        <f t="shared" si="182"/>
        <v>0</v>
      </c>
      <c r="F1293" s="40">
        <f t="shared" si="183"/>
        <v>0</v>
      </c>
      <c r="G1293" s="40">
        <f t="shared" si="184"/>
        <v>0</v>
      </c>
      <c r="H1293" s="40">
        <f t="shared" si="185"/>
        <v>0</v>
      </c>
      <c r="I1293" s="40">
        <f t="shared" si="186"/>
        <v>0</v>
      </c>
      <c r="J1293" s="40">
        <f t="shared" si="187"/>
        <v>0</v>
      </c>
      <c r="K1293" s="40">
        <f t="shared" si="188"/>
        <v>0</v>
      </c>
      <c r="L1293" s="40">
        <f t="shared" si="189"/>
        <v>0</v>
      </c>
      <c r="M1293" s="40">
        <v>1</v>
      </c>
      <c r="N1293" s="40">
        <v>1</v>
      </c>
      <c r="O1293" s="40">
        <v>1</v>
      </c>
      <c r="P1293" s="40">
        <v>1</v>
      </c>
      <c r="Q1293" s="40">
        <v>0.6</v>
      </c>
      <c r="R1293" s="40">
        <v>0.6</v>
      </c>
      <c r="S1293" s="40">
        <v>0.4</v>
      </c>
      <c r="T1293" s="40">
        <v>0.4</v>
      </c>
      <c r="U1293" s="40">
        <v>5</v>
      </c>
    </row>
    <row r="1294" spans="1:21">
      <c r="A1294" s="40">
        <v>11</v>
      </c>
      <c r="B1294" s="40">
        <v>9</v>
      </c>
      <c r="C1294" s="40">
        <v>11</v>
      </c>
      <c r="D1294" s="40">
        <f t="shared" si="181"/>
        <v>0</v>
      </c>
      <c r="E1294" s="40">
        <f t="shared" si="182"/>
        <v>0</v>
      </c>
      <c r="F1294" s="40">
        <f t="shared" si="183"/>
        <v>0</v>
      </c>
      <c r="G1294" s="40">
        <f t="shared" si="184"/>
        <v>0</v>
      </c>
      <c r="H1294" s="40">
        <f t="shared" si="185"/>
        <v>0</v>
      </c>
      <c r="I1294" s="40">
        <f t="shared" si="186"/>
        <v>0</v>
      </c>
      <c r="J1294" s="40">
        <f t="shared" si="187"/>
        <v>0</v>
      </c>
      <c r="K1294" s="40">
        <f t="shared" si="188"/>
        <v>0</v>
      </c>
      <c r="L1294" s="40">
        <f t="shared" si="189"/>
        <v>0</v>
      </c>
      <c r="M1294" s="40">
        <v>1</v>
      </c>
      <c r="N1294" s="40">
        <v>1</v>
      </c>
      <c r="O1294" s="40">
        <v>1</v>
      </c>
      <c r="P1294" s="40">
        <v>1</v>
      </c>
      <c r="Q1294" s="40">
        <v>1</v>
      </c>
      <c r="R1294" s="40">
        <v>1</v>
      </c>
      <c r="S1294" s="40">
        <v>1</v>
      </c>
      <c r="T1294" s="40">
        <v>0.66666666666666663</v>
      </c>
      <c r="U1294" s="40">
        <v>3</v>
      </c>
    </row>
    <row r="1295" spans="1:21">
      <c r="A1295" s="40">
        <v>11</v>
      </c>
      <c r="B1295" s="40">
        <v>9</v>
      </c>
      <c r="C1295" s="40">
        <v>12</v>
      </c>
      <c r="D1295" s="40">
        <f t="shared" si="181"/>
        <v>0</v>
      </c>
      <c r="E1295" s="40">
        <f t="shared" si="182"/>
        <v>0</v>
      </c>
      <c r="F1295" s="40">
        <f t="shared" si="183"/>
        <v>0</v>
      </c>
      <c r="G1295" s="40">
        <f t="shared" si="184"/>
        <v>0</v>
      </c>
      <c r="H1295" s="40">
        <f t="shared" si="185"/>
        <v>0</v>
      </c>
      <c r="I1295" s="40">
        <f t="shared" si="186"/>
        <v>0</v>
      </c>
      <c r="J1295" s="40">
        <f t="shared" si="187"/>
        <v>0</v>
      </c>
      <c r="K1295" s="40">
        <f t="shared" si="188"/>
        <v>0</v>
      </c>
      <c r="L1295" s="40">
        <f t="shared" si="189"/>
        <v>0</v>
      </c>
      <c r="M1295" s="40">
        <v>1</v>
      </c>
      <c r="N1295" s="40">
        <v>1</v>
      </c>
      <c r="O1295" s="40">
        <v>1</v>
      </c>
      <c r="P1295" s="40">
        <v>1</v>
      </c>
      <c r="Q1295" s="40">
        <v>1</v>
      </c>
      <c r="R1295" s="40">
        <v>1</v>
      </c>
      <c r="S1295" s="40">
        <v>0.75</v>
      </c>
      <c r="T1295" s="40">
        <v>0.75</v>
      </c>
      <c r="U1295" s="40">
        <v>4</v>
      </c>
    </row>
    <row r="1296" spans="1:21">
      <c r="A1296" s="40">
        <v>11</v>
      </c>
      <c r="B1296" s="40">
        <v>10</v>
      </c>
      <c r="C1296" s="40">
        <v>4</v>
      </c>
      <c r="D1296" s="40">
        <f t="shared" si="181"/>
        <v>0</v>
      </c>
      <c r="E1296" s="40">
        <f t="shared" si="182"/>
        <v>0</v>
      </c>
      <c r="F1296" s="40">
        <f t="shared" si="183"/>
        <v>0</v>
      </c>
      <c r="G1296" s="40">
        <f t="shared" si="184"/>
        <v>0</v>
      </c>
      <c r="H1296" s="40">
        <f t="shared" si="185"/>
        <v>0</v>
      </c>
      <c r="I1296" s="40">
        <f t="shared" si="186"/>
        <v>0</v>
      </c>
      <c r="J1296" s="40">
        <f t="shared" si="187"/>
        <v>0</v>
      </c>
      <c r="K1296" s="40">
        <f t="shared" si="188"/>
        <v>0</v>
      </c>
      <c r="L1296" s="40">
        <f t="shared" si="189"/>
        <v>0</v>
      </c>
      <c r="M1296" s="40">
        <v>1</v>
      </c>
      <c r="N1296" s="40">
        <v>1</v>
      </c>
      <c r="O1296" s="40">
        <v>1</v>
      </c>
      <c r="P1296" s="40">
        <v>1</v>
      </c>
      <c r="Q1296" s="40">
        <v>1</v>
      </c>
      <c r="R1296" s="40">
        <v>1</v>
      </c>
      <c r="S1296" s="40">
        <v>0.66666666666666663</v>
      </c>
      <c r="T1296" s="40">
        <v>0.66666666666666663</v>
      </c>
      <c r="U1296" s="40">
        <v>3</v>
      </c>
    </row>
    <row r="1297" spans="1:21">
      <c r="A1297" s="40">
        <v>11</v>
      </c>
      <c r="B1297" s="40">
        <v>10</v>
      </c>
      <c r="C1297" s="40">
        <v>5</v>
      </c>
      <c r="D1297" s="40">
        <f t="shared" si="181"/>
        <v>0</v>
      </c>
      <c r="E1297" s="40">
        <f t="shared" si="182"/>
        <v>0</v>
      </c>
      <c r="F1297" s="40">
        <f t="shared" si="183"/>
        <v>0</v>
      </c>
      <c r="G1297" s="40">
        <f t="shared" si="184"/>
        <v>0</v>
      </c>
      <c r="H1297" s="40">
        <f t="shared" si="185"/>
        <v>0</v>
      </c>
      <c r="I1297" s="40">
        <f t="shared" si="186"/>
        <v>0</v>
      </c>
      <c r="J1297" s="40">
        <f t="shared" si="187"/>
        <v>0</v>
      </c>
      <c r="K1297" s="40">
        <f t="shared" si="188"/>
        <v>0</v>
      </c>
      <c r="L1297" s="40">
        <f t="shared" si="189"/>
        <v>0</v>
      </c>
      <c r="M1297" s="40">
        <v>1</v>
      </c>
      <c r="N1297" s="40">
        <v>1</v>
      </c>
      <c r="O1297" s="40">
        <v>1</v>
      </c>
      <c r="P1297" s="40">
        <v>1</v>
      </c>
      <c r="Q1297" s="40">
        <v>1</v>
      </c>
      <c r="R1297" s="40">
        <v>0.78947368421052633</v>
      </c>
      <c r="S1297" s="40">
        <v>0.47368421052631576</v>
      </c>
      <c r="T1297" s="40">
        <v>0.26315789473684209</v>
      </c>
      <c r="U1297" s="40">
        <v>19</v>
      </c>
    </row>
    <row r="1298" spans="1:21">
      <c r="A1298" s="40">
        <v>11</v>
      </c>
      <c r="B1298" s="40">
        <v>10</v>
      </c>
      <c r="C1298" s="40">
        <v>6</v>
      </c>
      <c r="D1298" s="40">
        <f t="shared" si="181"/>
        <v>0</v>
      </c>
      <c r="E1298" s="40">
        <f t="shared" si="182"/>
        <v>0</v>
      </c>
      <c r="F1298" s="40">
        <f t="shared" si="183"/>
        <v>0</v>
      </c>
      <c r="G1298" s="40">
        <f t="shared" si="184"/>
        <v>0</v>
      </c>
      <c r="H1298" s="40">
        <f t="shared" si="185"/>
        <v>0</v>
      </c>
      <c r="I1298" s="40">
        <f t="shared" si="186"/>
        <v>0</v>
      </c>
      <c r="J1298" s="40">
        <f t="shared" si="187"/>
        <v>0</v>
      </c>
      <c r="K1298" s="40">
        <f t="shared" si="188"/>
        <v>0</v>
      </c>
      <c r="L1298" s="40">
        <f t="shared" si="189"/>
        <v>0</v>
      </c>
      <c r="M1298" s="40">
        <v>1</v>
      </c>
      <c r="N1298" s="40">
        <v>1</v>
      </c>
      <c r="O1298" s="40">
        <v>1</v>
      </c>
      <c r="P1298" s="40">
        <v>1</v>
      </c>
      <c r="Q1298" s="40">
        <v>0.86956521739130432</v>
      </c>
      <c r="R1298" s="40">
        <v>0.65217391304347827</v>
      </c>
      <c r="S1298" s="40">
        <v>0.39130434782608697</v>
      </c>
      <c r="T1298" s="40">
        <v>0.34782608695652173</v>
      </c>
      <c r="U1298" s="40">
        <v>23</v>
      </c>
    </row>
    <row r="1299" spans="1:21">
      <c r="A1299" s="40">
        <v>11</v>
      </c>
      <c r="B1299" s="40">
        <v>10</v>
      </c>
      <c r="C1299" s="40">
        <v>7</v>
      </c>
      <c r="D1299" s="40">
        <f t="shared" si="181"/>
        <v>0</v>
      </c>
      <c r="E1299" s="40">
        <f t="shared" si="182"/>
        <v>0</v>
      </c>
      <c r="F1299" s="40">
        <f t="shared" si="183"/>
        <v>0</v>
      </c>
      <c r="G1299" s="40">
        <f t="shared" si="184"/>
        <v>0</v>
      </c>
      <c r="H1299" s="40">
        <f t="shared" si="185"/>
        <v>0</v>
      </c>
      <c r="I1299" s="40">
        <f t="shared" si="186"/>
        <v>0</v>
      </c>
      <c r="J1299" s="40">
        <f t="shared" si="187"/>
        <v>0</v>
      </c>
      <c r="K1299" s="40">
        <f t="shared" si="188"/>
        <v>0</v>
      </c>
      <c r="L1299" s="40">
        <f t="shared" si="189"/>
        <v>0</v>
      </c>
      <c r="M1299" s="40">
        <v>1</v>
      </c>
      <c r="N1299" s="40">
        <v>1</v>
      </c>
      <c r="O1299" s="40">
        <v>1</v>
      </c>
      <c r="P1299" s="40">
        <v>1</v>
      </c>
      <c r="Q1299" s="40">
        <v>0.90697674418604646</v>
      </c>
      <c r="R1299" s="40">
        <v>0.81395348837209303</v>
      </c>
      <c r="S1299" s="40">
        <v>0.48837209302325579</v>
      </c>
      <c r="T1299" s="40">
        <v>0.32558139534883723</v>
      </c>
      <c r="U1299" s="40">
        <v>43</v>
      </c>
    </row>
    <row r="1300" spans="1:21">
      <c r="A1300" s="40">
        <v>11</v>
      </c>
      <c r="B1300" s="40">
        <v>10</v>
      </c>
      <c r="C1300" s="40">
        <v>8</v>
      </c>
      <c r="D1300" s="40">
        <f t="shared" si="181"/>
        <v>0</v>
      </c>
      <c r="E1300" s="40">
        <f t="shared" si="182"/>
        <v>0</v>
      </c>
      <c r="F1300" s="40">
        <f t="shared" si="183"/>
        <v>0</v>
      </c>
      <c r="G1300" s="40">
        <f t="shared" si="184"/>
        <v>0</v>
      </c>
      <c r="H1300" s="40">
        <f t="shared" si="185"/>
        <v>0</v>
      </c>
      <c r="I1300" s="40">
        <f t="shared" si="186"/>
        <v>0</v>
      </c>
      <c r="J1300" s="40">
        <f t="shared" si="187"/>
        <v>0</v>
      </c>
      <c r="K1300" s="40">
        <f t="shared" si="188"/>
        <v>0</v>
      </c>
      <c r="L1300" s="40">
        <f t="shared" si="189"/>
        <v>0</v>
      </c>
      <c r="M1300" s="40">
        <v>1</v>
      </c>
      <c r="N1300" s="40">
        <v>1</v>
      </c>
      <c r="O1300" s="40">
        <v>1</v>
      </c>
      <c r="P1300" s="40">
        <v>1</v>
      </c>
      <c r="Q1300" s="40">
        <v>0.97959183673469385</v>
      </c>
      <c r="R1300" s="40">
        <v>0.83673469387755106</v>
      </c>
      <c r="S1300" s="40">
        <v>0.5714285714285714</v>
      </c>
      <c r="T1300" s="40">
        <v>0.48979591836734693</v>
      </c>
      <c r="U1300" s="40">
        <v>49</v>
      </c>
    </row>
    <row r="1301" spans="1:21">
      <c r="A1301" s="40">
        <v>11</v>
      </c>
      <c r="B1301" s="40">
        <v>10</v>
      </c>
      <c r="C1301" s="40">
        <v>9</v>
      </c>
      <c r="D1301" s="40">
        <f t="shared" si="181"/>
        <v>0</v>
      </c>
      <c r="E1301" s="40">
        <f t="shared" si="182"/>
        <v>0</v>
      </c>
      <c r="F1301" s="40">
        <f t="shared" si="183"/>
        <v>0</v>
      </c>
      <c r="G1301" s="40">
        <f t="shared" si="184"/>
        <v>0</v>
      </c>
      <c r="H1301" s="40">
        <f t="shared" si="185"/>
        <v>0</v>
      </c>
      <c r="I1301" s="40">
        <f t="shared" si="186"/>
        <v>0</v>
      </c>
      <c r="J1301" s="40">
        <f t="shared" si="187"/>
        <v>0</v>
      </c>
      <c r="K1301" s="40">
        <f t="shared" si="188"/>
        <v>0</v>
      </c>
      <c r="L1301" s="40">
        <f t="shared" si="189"/>
        <v>0</v>
      </c>
      <c r="M1301" s="40">
        <v>1</v>
      </c>
      <c r="N1301" s="40">
        <v>1</v>
      </c>
      <c r="O1301" s="40">
        <v>1</v>
      </c>
      <c r="P1301" s="40">
        <v>1</v>
      </c>
      <c r="Q1301" s="40">
        <v>0.91666666666666663</v>
      </c>
      <c r="R1301" s="40">
        <v>0.75</v>
      </c>
      <c r="S1301" s="40">
        <v>0.54166666666666663</v>
      </c>
      <c r="T1301" s="40">
        <v>0.45833333333333331</v>
      </c>
      <c r="U1301" s="40">
        <v>24</v>
      </c>
    </row>
    <row r="1302" spans="1:21">
      <c r="A1302" s="40">
        <v>11</v>
      </c>
      <c r="B1302" s="40">
        <v>10</v>
      </c>
      <c r="C1302" s="40">
        <v>10</v>
      </c>
      <c r="D1302" s="40">
        <f t="shared" si="181"/>
        <v>0</v>
      </c>
      <c r="E1302" s="40">
        <f t="shared" si="182"/>
        <v>0</v>
      </c>
      <c r="F1302" s="40">
        <f t="shared" si="183"/>
        <v>0</v>
      </c>
      <c r="G1302" s="40">
        <f t="shared" si="184"/>
        <v>0</v>
      </c>
      <c r="H1302" s="40">
        <f t="shared" si="185"/>
        <v>0</v>
      </c>
      <c r="I1302" s="40">
        <f t="shared" si="186"/>
        <v>0</v>
      </c>
      <c r="J1302" s="40">
        <f t="shared" si="187"/>
        <v>0</v>
      </c>
      <c r="K1302" s="40">
        <f t="shared" si="188"/>
        <v>0</v>
      </c>
      <c r="L1302" s="40">
        <f t="shared" si="189"/>
        <v>0</v>
      </c>
      <c r="M1302" s="40">
        <v>1</v>
      </c>
      <c r="N1302" s="40">
        <v>1</v>
      </c>
      <c r="O1302" s="40">
        <v>1</v>
      </c>
      <c r="P1302" s="40">
        <v>1</v>
      </c>
      <c r="Q1302" s="40">
        <v>1</v>
      </c>
      <c r="R1302" s="40">
        <v>0.83333333333333337</v>
      </c>
      <c r="S1302" s="40">
        <v>0.58333333333333337</v>
      </c>
      <c r="T1302" s="40">
        <v>0.58333333333333337</v>
      </c>
      <c r="U1302" s="40">
        <v>12</v>
      </c>
    </row>
    <row r="1303" spans="1:21">
      <c r="A1303" s="40">
        <v>11</v>
      </c>
      <c r="B1303" s="40">
        <v>10</v>
      </c>
      <c r="C1303" s="40">
        <v>11</v>
      </c>
      <c r="D1303" s="40">
        <f t="shared" si="181"/>
        <v>0</v>
      </c>
      <c r="E1303" s="40">
        <f t="shared" si="182"/>
        <v>0</v>
      </c>
      <c r="F1303" s="40">
        <f t="shared" si="183"/>
        <v>0</v>
      </c>
      <c r="G1303" s="40">
        <f t="shared" si="184"/>
        <v>0</v>
      </c>
      <c r="H1303" s="40">
        <f t="shared" si="185"/>
        <v>0</v>
      </c>
      <c r="I1303" s="40">
        <f t="shared" si="186"/>
        <v>0</v>
      </c>
      <c r="J1303" s="40">
        <f t="shared" si="187"/>
        <v>0</v>
      </c>
      <c r="K1303" s="40">
        <f t="shared" si="188"/>
        <v>0</v>
      </c>
      <c r="L1303" s="40">
        <f t="shared" si="189"/>
        <v>0</v>
      </c>
      <c r="M1303" s="40">
        <v>1</v>
      </c>
      <c r="N1303" s="40">
        <v>1</v>
      </c>
      <c r="O1303" s="40">
        <v>1</v>
      </c>
      <c r="P1303" s="40">
        <v>1</v>
      </c>
      <c r="Q1303" s="40">
        <v>1</v>
      </c>
      <c r="R1303" s="40">
        <v>1</v>
      </c>
      <c r="S1303" s="40">
        <v>1</v>
      </c>
      <c r="T1303" s="40">
        <v>1</v>
      </c>
      <c r="U1303" s="40">
        <v>1</v>
      </c>
    </row>
    <row r="1304" spans="1:21">
      <c r="A1304" s="40">
        <v>11</v>
      </c>
      <c r="B1304" s="40">
        <v>10</v>
      </c>
      <c r="C1304" s="40">
        <v>12</v>
      </c>
      <c r="D1304" s="40">
        <f t="shared" si="181"/>
        <v>0</v>
      </c>
      <c r="E1304" s="40">
        <f t="shared" si="182"/>
        <v>0</v>
      </c>
      <c r="F1304" s="40">
        <f t="shared" si="183"/>
        <v>0</v>
      </c>
      <c r="G1304" s="40">
        <f t="shared" si="184"/>
        <v>0</v>
      </c>
      <c r="H1304" s="40">
        <f t="shared" si="185"/>
        <v>0</v>
      </c>
      <c r="I1304" s="40">
        <f t="shared" si="186"/>
        <v>0</v>
      </c>
      <c r="J1304" s="40">
        <f t="shared" si="187"/>
        <v>0</v>
      </c>
      <c r="K1304" s="40">
        <f t="shared" si="188"/>
        <v>0</v>
      </c>
      <c r="L1304" s="40">
        <f t="shared" si="189"/>
        <v>0</v>
      </c>
      <c r="M1304" s="40">
        <v>1</v>
      </c>
      <c r="N1304" s="40">
        <v>1</v>
      </c>
      <c r="O1304" s="40">
        <v>1</v>
      </c>
      <c r="P1304" s="40">
        <v>1</v>
      </c>
      <c r="Q1304" s="40">
        <v>1</v>
      </c>
      <c r="R1304" s="40">
        <v>1</v>
      </c>
      <c r="S1304" s="40">
        <v>1</v>
      </c>
      <c r="T1304" s="40">
        <v>1</v>
      </c>
      <c r="U1304" s="40">
        <v>3</v>
      </c>
    </row>
    <row r="1305" spans="1:21">
      <c r="A1305" s="40">
        <v>11</v>
      </c>
      <c r="B1305" s="40">
        <v>11</v>
      </c>
      <c r="C1305" s="40">
        <v>4</v>
      </c>
      <c r="D1305" s="40">
        <f t="shared" si="181"/>
        <v>0</v>
      </c>
      <c r="E1305" s="40">
        <f t="shared" si="182"/>
        <v>0</v>
      </c>
      <c r="F1305" s="40">
        <f t="shared" si="183"/>
        <v>0</v>
      </c>
      <c r="G1305" s="40">
        <f t="shared" si="184"/>
        <v>0</v>
      </c>
      <c r="H1305" s="40">
        <f t="shared" si="185"/>
        <v>0</v>
      </c>
      <c r="I1305" s="40">
        <f t="shared" si="186"/>
        <v>0</v>
      </c>
      <c r="J1305" s="40">
        <f t="shared" si="187"/>
        <v>0</v>
      </c>
      <c r="K1305" s="40">
        <f t="shared" si="188"/>
        <v>0</v>
      </c>
      <c r="L1305" s="40">
        <f t="shared" si="189"/>
        <v>0</v>
      </c>
      <c r="M1305" s="40">
        <v>1</v>
      </c>
      <c r="N1305" s="40">
        <v>1</v>
      </c>
      <c r="O1305" s="40">
        <v>1</v>
      </c>
      <c r="P1305" s="40">
        <v>1</v>
      </c>
      <c r="Q1305" s="40">
        <v>1</v>
      </c>
      <c r="R1305" s="40">
        <v>1</v>
      </c>
      <c r="S1305" s="40">
        <v>1</v>
      </c>
      <c r="T1305" s="40">
        <v>1</v>
      </c>
      <c r="U1305" s="40">
        <v>1</v>
      </c>
    </row>
    <row r="1306" spans="1:21">
      <c r="A1306" s="40">
        <v>11</v>
      </c>
      <c r="B1306" s="40">
        <v>11</v>
      </c>
      <c r="C1306" s="40">
        <v>5</v>
      </c>
      <c r="D1306" s="40">
        <f t="shared" si="181"/>
        <v>0</v>
      </c>
      <c r="E1306" s="40">
        <f t="shared" si="182"/>
        <v>0</v>
      </c>
      <c r="F1306" s="40">
        <f t="shared" si="183"/>
        <v>0</v>
      </c>
      <c r="G1306" s="40">
        <f t="shared" si="184"/>
        <v>0</v>
      </c>
      <c r="H1306" s="40">
        <f t="shared" si="185"/>
        <v>0</v>
      </c>
      <c r="I1306" s="40">
        <f t="shared" si="186"/>
        <v>0</v>
      </c>
      <c r="J1306" s="40">
        <f t="shared" si="187"/>
        <v>0</v>
      </c>
      <c r="K1306" s="40">
        <f t="shared" si="188"/>
        <v>0</v>
      </c>
      <c r="L1306" s="40">
        <f t="shared" si="189"/>
        <v>0</v>
      </c>
      <c r="M1306" s="40">
        <v>1</v>
      </c>
      <c r="N1306" s="40">
        <v>1</v>
      </c>
      <c r="O1306" s="40">
        <v>1</v>
      </c>
      <c r="P1306" s="40">
        <v>1</v>
      </c>
      <c r="Q1306" s="40">
        <v>1</v>
      </c>
      <c r="R1306" s="40">
        <v>1</v>
      </c>
      <c r="S1306" s="40">
        <v>0.42857142857142855</v>
      </c>
      <c r="T1306" s="40">
        <v>0.2857142857142857</v>
      </c>
      <c r="U1306" s="40">
        <v>7</v>
      </c>
    </row>
    <row r="1307" spans="1:21">
      <c r="A1307" s="40">
        <v>11</v>
      </c>
      <c r="B1307" s="40">
        <v>11</v>
      </c>
      <c r="C1307" s="40">
        <v>6</v>
      </c>
      <c r="D1307" s="40">
        <f t="shared" si="181"/>
        <v>0</v>
      </c>
      <c r="E1307" s="40">
        <f t="shared" si="182"/>
        <v>0</v>
      </c>
      <c r="F1307" s="40">
        <f t="shared" si="183"/>
        <v>0</v>
      </c>
      <c r="G1307" s="40">
        <f t="shared" si="184"/>
        <v>0</v>
      </c>
      <c r="H1307" s="40">
        <f t="shared" si="185"/>
        <v>0</v>
      </c>
      <c r="I1307" s="40">
        <f t="shared" si="186"/>
        <v>0</v>
      </c>
      <c r="J1307" s="40">
        <f t="shared" si="187"/>
        <v>0</v>
      </c>
      <c r="K1307" s="40">
        <f t="shared" si="188"/>
        <v>0</v>
      </c>
      <c r="L1307" s="40">
        <f t="shared" si="189"/>
        <v>0</v>
      </c>
      <c r="M1307" s="40">
        <v>1</v>
      </c>
      <c r="N1307" s="40">
        <v>1</v>
      </c>
      <c r="O1307" s="40">
        <v>1</v>
      </c>
      <c r="P1307" s="40">
        <v>1</v>
      </c>
      <c r="Q1307" s="40">
        <v>1</v>
      </c>
      <c r="R1307" s="40">
        <v>0.94117647058823528</v>
      </c>
      <c r="S1307" s="40">
        <v>0.6470588235294118</v>
      </c>
      <c r="T1307" s="40">
        <v>0.35294117647058826</v>
      </c>
      <c r="U1307" s="40">
        <v>17</v>
      </c>
    </row>
    <row r="1308" spans="1:21">
      <c r="A1308" s="40">
        <v>11</v>
      </c>
      <c r="B1308" s="40">
        <v>11</v>
      </c>
      <c r="C1308" s="40">
        <v>7</v>
      </c>
      <c r="D1308" s="40">
        <f t="shared" si="181"/>
        <v>0</v>
      </c>
      <c r="E1308" s="40">
        <f t="shared" si="182"/>
        <v>0</v>
      </c>
      <c r="F1308" s="40">
        <f t="shared" si="183"/>
        <v>0</v>
      </c>
      <c r="G1308" s="40">
        <f t="shared" si="184"/>
        <v>0</v>
      </c>
      <c r="H1308" s="40">
        <f t="shared" si="185"/>
        <v>0</v>
      </c>
      <c r="I1308" s="40">
        <f t="shared" si="186"/>
        <v>0</v>
      </c>
      <c r="J1308" s="40">
        <f t="shared" si="187"/>
        <v>0</v>
      </c>
      <c r="K1308" s="40">
        <f t="shared" si="188"/>
        <v>0</v>
      </c>
      <c r="L1308" s="40">
        <f t="shared" si="189"/>
        <v>0</v>
      </c>
      <c r="M1308" s="40">
        <v>1</v>
      </c>
      <c r="N1308" s="40">
        <v>1</v>
      </c>
      <c r="O1308" s="40">
        <v>1</v>
      </c>
      <c r="P1308" s="40">
        <v>1</v>
      </c>
      <c r="Q1308" s="40">
        <v>0.97058823529411764</v>
      </c>
      <c r="R1308" s="40">
        <v>0.82352941176470584</v>
      </c>
      <c r="S1308" s="40">
        <v>0.76470588235294112</v>
      </c>
      <c r="T1308" s="40">
        <v>0.67647058823529416</v>
      </c>
      <c r="U1308" s="40">
        <v>34</v>
      </c>
    </row>
    <row r="1309" spans="1:21">
      <c r="A1309" s="40">
        <v>11</v>
      </c>
      <c r="B1309" s="40">
        <v>11</v>
      </c>
      <c r="C1309" s="40">
        <v>8</v>
      </c>
      <c r="D1309" s="40">
        <f t="shared" si="181"/>
        <v>0</v>
      </c>
      <c r="E1309" s="40">
        <f t="shared" si="182"/>
        <v>0</v>
      </c>
      <c r="F1309" s="40">
        <f t="shared" si="183"/>
        <v>0</v>
      </c>
      <c r="G1309" s="40">
        <f t="shared" si="184"/>
        <v>0</v>
      </c>
      <c r="H1309" s="40">
        <f t="shared" si="185"/>
        <v>0</v>
      </c>
      <c r="I1309" s="40">
        <f t="shared" si="186"/>
        <v>0</v>
      </c>
      <c r="J1309" s="40">
        <f t="shared" si="187"/>
        <v>0</v>
      </c>
      <c r="K1309" s="40">
        <f t="shared" si="188"/>
        <v>0</v>
      </c>
      <c r="L1309" s="40">
        <f t="shared" si="189"/>
        <v>0</v>
      </c>
      <c r="M1309" s="40">
        <v>1</v>
      </c>
      <c r="N1309" s="40">
        <v>1</v>
      </c>
      <c r="O1309" s="40">
        <v>1</v>
      </c>
      <c r="P1309" s="40">
        <v>1</v>
      </c>
      <c r="Q1309" s="40">
        <v>1</v>
      </c>
      <c r="R1309" s="40">
        <v>0.86363636363636365</v>
      </c>
      <c r="S1309" s="40">
        <v>0.77272727272727271</v>
      </c>
      <c r="T1309" s="40">
        <v>0.59090909090909094</v>
      </c>
      <c r="U1309" s="40">
        <v>22</v>
      </c>
    </row>
    <row r="1310" spans="1:21">
      <c r="A1310" s="40">
        <v>11</v>
      </c>
      <c r="B1310" s="40">
        <v>11</v>
      </c>
      <c r="C1310" s="40">
        <v>9</v>
      </c>
      <c r="D1310" s="40">
        <f t="shared" si="181"/>
        <v>0</v>
      </c>
      <c r="E1310" s="40">
        <f t="shared" si="182"/>
        <v>0</v>
      </c>
      <c r="F1310" s="40">
        <f t="shared" si="183"/>
        <v>0</v>
      </c>
      <c r="G1310" s="40">
        <f t="shared" si="184"/>
        <v>0</v>
      </c>
      <c r="H1310" s="40">
        <f t="shared" si="185"/>
        <v>0</v>
      </c>
      <c r="I1310" s="40">
        <f t="shared" si="186"/>
        <v>0</v>
      </c>
      <c r="J1310" s="40">
        <f t="shared" si="187"/>
        <v>0</v>
      </c>
      <c r="K1310" s="40">
        <f t="shared" si="188"/>
        <v>0</v>
      </c>
      <c r="L1310" s="40">
        <f t="shared" si="189"/>
        <v>0</v>
      </c>
      <c r="M1310" s="40">
        <v>1</v>
      </c>
      <c r="N1310" s="40">
        <v>1</v>
      </c>
      <c r="O1310" s="40">
        <v>1</v>
      </c>
      <c r="P1310" s="40">
        <v>1</v>
      </c>
      <c r="Q1310" s="40">
        <v>1</v>
      </c>
      <c r="R1310" s="40">
        <v>0.7</v>
      </c>
      <c r="S1310" s="40">
        <v>0.4</v>
      </c>
      <c r="T1310" s="40">
        <v>0.3</v>
      </c>
      <c r="U1310" s="40">
        <v>10</v>
      </c>
    </row>
    <row r="1311" spans="1:21">
      <c r="A1311" s="40">
        <v>11</v>
      </c>
      <c r="B1311" s="40">
        <v>11</v>
      </c>
      <c r="C1311" s="40">
        <v>10</v>
      </c>
      <c r="D1311" s="40">
        <f t="shared" si="181"/>
        <v>0</v>
      </c>
      <c r="E1311" s="40">
        <f t="shared" si="182"/>
        <v>0</v>
      </c>
      <c r="F1311" s="40">
        <f t="shared" si="183"/>
        <v>0</v>
      </c>
      <c r="G1311" s="40">
        <f t="shared" si="184"/>
        <v>0</v>
      </c>
      <c r="H1311" s="40">
        <f t="shared" si="185"/>
        <v>0</v>
      </c>
      <c r="I1311" s="40">
        <f t="shared" si="186"/>
        <v>0</v>
      </c>
      <c r="J1311" s="40">
        <f t="shared" si="187"/>
        <v>0</v>
      </c>
      <c r="K1311" s="40">
        <f t="shared" si="188"/>
        <v>0</v>
      </c>
      <c r="L1311" s="40">
        <f t="shared" si="189"/>
        <v>0</v>
      </c>
      <c r="M1311" s="40">
        <v>1</v>
      </c>
      <c r="N1311" s="40">
        <v>1</v>
      </c>
      <c r="O1311" s="40">
        <v>1</v>
      </c>
      <c r="P1311" s="40">
        <v>1</v>
      </c>
      <c r="Q1311" s="40">
        <v>1</v>
      </c>
      <c r="R1311" s="40">
        <v>0.875</v>
      </c>
      <c r="S1311" s="40">
        <v>0.75</v>
      </c>
      <c r="T1311" s="40">
        <v>0.75</v>
      </c>
      <c r="U1311" s="40">
        <v>8</v>
      </c>
    </row>
    <row r="1312" spans="1:21">
      <c r="A1312" s="40">
        <v>11</v>
      </c>
      <c r="B1312" s="40">
        <v>11</v>
      </c>
      <c r="C1312" s="40">
        <v>11</v>
      </c>
      <c r="D1312" s="40">
        <f t="shared" si="181"/>
        <v>0</v>
      </c>
      <c r="E1312" s="40">
        <f t="shared" si="182"/>
        <v>0</v>
      </c>
      <c r="F1312" s="40">
        <f t="shared" si="183"/>
        <v>0</v>
      </c>
      <c r="G1312" s="40">
        <f t="shared" si="184"/>
        <v>0</v>
      </c>
      <c r="H1312" s="40">
        <f t="shared" si="185"/>
        <v>0</v>
      </c>
      <c r="I1312" s="40">
        <f t="shared" si="186"/>
        <v>0</v>
      </c>
      <c r="J1312" s="40">
        <f t="shared" si="187"/>
        <v>0</v>
      </c>
      <c r="K1312" s="40">
        <f t="shared" si="188"/>
        <v>0</v>
      </c>
      <c r="L1312" s="40">
        <f t="shared" si="189"/>
        <v>0</v>
      </c>
      <c r="M1312" s="40">
        <v>1</v>
      </c>
      <c r="N1312" s="40">
        <v>1</v>
      </c>
      <c r="O1312" s="40">
        <v>1</v>
      </c>
      <c r="P1312" s="40">
        <v>1</v>
      </c>
      <c r="Q1312" s="40">
        <v>1</v>
      </c>
      <c r="R1312" s="40">
        <v>1</v>
      </c>
      <c r="S1312" s="40">
        <v>1</v>
      </c>
      <c r="T1312" s="40">
        <v>0.8</v>
      </c>
      <c r="U1312" s="40">
        <v>5</v>
      </c>
    </row>
    <row r="1313" spans="1:21">
      <c r="A1313" s="40">
        <v>11</v>
      </c>
      <c r="B1313" s="40">
        <v>11</v>
      </c>
      <c r="C1313" s="40">
        <v>12</v>
      </c>
      <c r="D1313" s="40">
        <f t="shared" si="181"/>
        <v>0</v>
      </c>
      <c r="E1313" s="40">
        <f t="shared" si="182"/>
        <v>0</v>
      </c>
      <c r="F1313" s="40">
        <f t="shared" si="183"/>
        <v>0</v>
      </c>
      <c r="G1313" s="40">
        <f t="shared" si="184"/>
        <v>0</v>
      </c>
      <c r="H1313" s="40">
        <f t="shared" si="185"/>
        <v>0</v>
      </c>
      <c r="I1313" s="40">
        <f t="shared" si="186"/>
        <v>0</v>
      </c>
      <c r="J1313" s="40">
        <f t="shared" si="187"/>
        <v>0</v>
      </c>
      <c r="K1313" s="40">
        <f t="shared" si="188"/>
        <v>0</v>
      </c>
      <c r="L1313" s="40">
        <f t="shared" si="189"/>
        <v>0</v>
      </c>
      <c r="M1313" s="40">
        <v>1</v>
      </c>
      <c r="N1313" s="40">
        <v>1</v>
      </c>
      <c r="O1313" s="40">
        <v>1</v>
      </c>
      <c r="P1313" s="40">
        <v>1</v>
      </c>
      <c r="Q1313" s="40">
        <v>1</v>
      </c>
      <c r="R1313" s="40">
        <v>1</v>
      </c>
      <c r="S1313" s="40">
        <v>0.75</v>
      </c>
      <c r="T1313" s="40">
        <v>0.75</v>
      </c>
      <c r="U1313" s="40">
        <v>4</v>
      </c>
    </row>
    <row r="1314" spans="1:21">
      <c r="A1314" s="40">
        <v>11</v>
      </c>
      <c r="B1314" s="40">
        <v>12</v>
      </c>
      <c r="C1314" s="40">
        <v>4</v>
      </c>
      <c r="D1314" s="40">
        <f t="shared" si="181"/>
        <v>0</v>
      </c>
      <c r="E1314" s="40">
        <f t="shared" si="182"/>
        <v>0</v>
      </c>
      <c r="F1314" s="40">
        <f t="shared" si="183"/>
        <v>0</v>
      </c>
      <c r="G1314" s="40">
        <f t="shared" si="184"/>
        <v>0</v>
      </c>
      <c r="H1314" s="40">
        <f t="shared" si="185"/>
        <v>0</v>
      </c>
      <c r="I1314" s="40">
        <f t="shared" si="186"/>
        <v>0</v>
      </c>
      <c r="J1314" s="40">
        <f t="shared" si="187"/>
        <v>0</v>
      </c>
      <c r="K1314" s="40">
        <f t="shared" si="188"/>
        <v>0</v>
      </c>
      <c r="L1314" s="40">
        <f t="shared" si="189"/>
        <v>0</v>
      </c>
      <c r="M1314" s="40">
        <v>1</v>
      </c>
      <c r="N1314" s="40">
        <v>1</v>
      </c>
      <c r="O1314" s="40">
        <v>1</v>
      </c>
      <c r="P1314" s="40">
        <v>1</v>
      </c>
      <c r="Q1314" s="40">
        <v>1</v>
      </c>
      <c r="R1314" s="40">
        <v>1</v>
      </c>
      <c r="S1314" s="40">
        <v>1</v>
      </c>
      <c r="T1314" s="40">
        <v>0</v>
      </c>
      <c r="U1314" s="40">
        <v>1</v>
      </c>
    </row>
    <row r="1315" spans="1:21">
      <c r="A1315" s="40">
        <v>11</v>
      </c>
      <c r="B1315" s="40">
        <v>12</v>
      </c>
      <c r="C1315" s="40">
        <v>5</v>
      </c>
      <c r="D1315" s="40">
        <f t="shared" si="181"/>
        <v>0</v>
      </c>
      <c r="E1315" s="40">
        <f t="shared" si="182"/>
        <v>0</v>
      </c>
      <c r="F1315" s="40">
        <f t="shared" si="183"/>
        <v>0</v>
      </c>
      <c r="G1315" s="40">
        <f t="shared" si="184"/>
        <v>0</v>
      </c>
      <c r="H1315" s="40">
        <f t="shared" si="185"/>
        <v>0</v>
      </c>
      <c r="I1315" s="40">
        <f t="shared" si="186"/>
        <v>0</v>
      </c>
      <c r="J1315" s="40">
        <f t="shared" si="187"/>
        <v>0</v>
      </c>
      <c r="K1315" s="40">
        <f t="shared" si="188"/>
        <v>0</v>
      </c>
      <c r="L1315" s="40">
        <f t="shared" si="189"/>
        <v>0</v>
      </c>
      <c r="M1315" s="40">
        <v>1</v>
      </c>
      <c r="N1315" s="40">
        <v>1</v>
      </c>
      <c r="O1315" s="40">
        <v>1</v>
      </c>
      <c r="P1315" s="40">
        <v>1</v>
      </c>
      <c r="Q1315" s="40">
        <v>1</v>
      </c>
      <c r="R1315" s="40">
        <v>1</v>
      </c>
      <c r="S1315" s="40">
        <v>1</v>
      </c>
      <c r="T1315" s="40">
        <v>1</v>
      </c>
      <c r="U1315" s="40">
        <v>1</v>
      </c>
    </row>
    <row r="1316" spans="1:21">
      <c r="A1316" s="40">
        <v>11</v>
      </c>
      <c r="B1316" s="40">
        <v>12</v>
      </c>
      <c r="C1316" s="40">
        <v>6</v>
      </c>
      <c r="D1316" s="40">
        <f t="shared" si="181"/>
        <v>0</v>
      </c>
      <c r="E1316" s="40">
        <f t="shared" si="182"/>
        <v>0</v>
      </c>
      <c r="F1316" s="40">
        <f t="shared" si="183"/>
        <v>0</v>
      </c>
      <c r="G1316" s="40">
        <f t="shared" si="184"/>
        <v>0</v>
      </c>
      <c r="H1316" s="40">
        <f t="shared" si="185"/>
        <v>0</v>
      </c>
      <c r="I1316" s="40">
        <f t="shared" si="186"/>
        <v>0</v>
      </c>
      <c r="J1316" s="40">
        <f t="shared" si="187"/>
        <v>0</v>
      </c>
      <c r="K1316" s="40">
        <f t="shared" si="188"/>
        <v>0</v>
      </c>
      <c r="L1316" s="40">
        <f t="shared" si="189"/>
        <v>0</v>
      </c>
      <c r="M1316" s="40">
        <v>1</v>
      </c>
      <c r="N1316" s="40">
        <v>1</v>
      </c>
      <c r="O1316" s="40">
        <v>1</v>
      </c>
      <c r="P1316" s="40">
        <v>1</v>
      </c>
      <c r="Q1316" s="40">
        <v>1</v>
      </c>
      <c r="R1316" s="40">
        <v>0.88888888888888884</v>
      </c>
      <c r="S1316" s="40">
        <v>0.77777777777777779</v>
      </c>
      <c r="T1316" s="40">
        <v>0.77777777777777779</v>
      </c>
      <c r="U1316" s="40">
        <v>9</v>
      </c>
    </row>
    <row r="1317" spans="1:21">
      <c r="A1317" s="40">
        <v>11</v>
      </c>
      <c r="B1317" s="40">
        <v>12</v>
      </c>
      <c r="C1317" s="40">
        <v>7</v>
      </c>
      <c r="D1317" s="40">
        <f t="shared" si="181"/>
        <v>0</v>
      </c>
      <c r="E1317" s="40">
        <f t="shared" si="182"/>
        <v>0</v>
      </c>
      <c r="F1317" s="40">
        <f t="shared" si="183"/>
        <v>0</v>
      </c>
      <c r="G1317" s="40">
        <f t="shared" si="184"/>
        <v>0</v>
      </c>
      <c r="H1317" s="40">
        <f t="shared" si="185"/>
        <v>0</v>
      </c>
      <c r="I1317" s="40">
        <f t="shared" si="186"/>
        <v>0</v>
      </c>
      <c r="J1317" s="40">
        <f t="shared" si="187"/>
        <v>0</v>
      </c>
      <c r="K1317" s="40">
        <f t="shared" si="188"/>
        <v>0</v>
      </c>
      <c r="L1317" s="40">
        <f t="shared" si="189"/>
        <v>0</v>
      </c>
      <c r="M1317" s="40">
        <v>1</v>
      </c>
      <c r="N1317" s="40">
        <v>1</v>
      </c>
      <c r="O1317" s="40">
        <v>1</v>
      </c>
      <c r="P1317" s="40">
        <v>1</v>
      </c>
      <c r="Q1317" s="40">
        <v>0.93333333333333335</v>
      </c>
      <c r="R1317" s="40">
        <v>0.8666666666666667</v>
      </c>
      <c r="S1317" s="40">
        <v>0.73333333333333328</v>
      </c>
      <c r="T1317" s="40">
        <v>0.6</v>
      </c>
      <c r="U1317" s="40">
        <v>15</v>
      </c>
    </row>
    <row r="1318" spans="1:21">
      <c r="A1318" s="40">
        <v>11</v>
      </c>
      <c r="B1318" s="40">
        <v>12</v>
      </c>
      <c r="C1318" s="40">
        <v>8</v>
      </c>
      <c r="D1318" s="40">
        <f t="shared" si="181"/>
        <v>0</v>
      </c>
      <c r="E1318" s="40">
        <f t="shared" si="182"/>
        <v>0</v>
      </c>
      <c r="F1318" s="40">
        <f t="shared" si="183"/>
        <v>0</v>
      </c>
      <c r="G1318" s="40">
        <f t="shared" si="184"/>
        <v>0</v>
      </c>
      <c r="H1318" s="40">
        <f t="shared" si="185"/>
        <v>0</v>
      </c>
      <c r="I1318" s="40">
        <f t="shared" si="186"/>
        <v>0</v>
      </c>
      <c r="J1318" s="40">
        <f t="shared" si="187"/>
        <v>0</v>
      </c>
      <c r="K1318" s="40">
        <f t="shared" si="188"/>
        <v>0</v>
      </c>
      <c r="L1318" s="40">
        <f t="shared" si="189"/>
        <v>0</v>
      </c>
      <c r="M1318" s="40">
        <v>1</v>
      </c>
      <c r="N1318" s="40">
        <v>1</v>
      </c>
      <c r="O1318" s="40">
        <v>1</v>
      </c>
      <c r="P1318" s="40">
        <v>1</v>
      </c>
      <c r="Q1318" s="40">
        <v>1</v>
      </c>
      <c r="R1318" s="40">
        <v>0.94117647058823528</v>
      </c>
      <c r="S1318" s="40">
        <v>0.76470588235294112</v>
      </c>
      <c r="T1318" s="40">
        <v>0.76470588235294112</v>
      </c>
      <c r="U1318" s="40">
        <v>17</v>
      </c>
    </row>
    <row r="1319" spans="1:21">
      <c r="A1319" s="40">
        <v>11</v>
      </c>
      <c r="B1319" s="40">
        <v>12</v>
      </c>
      <c r="C1319" s="40">
        <v>9</v>
      </c>
      <c r="D1319" s="40">
        <f t="shared" si="181"/>
        <v>0</v>
      </c>
      <c r="E1319" s="40">
        <f t="shared" si="182"/>
        <v>0</v>
      </c>
      <c r="F1319" s="40">
        <f t="shared" si="183"/>
        <v>0</v>
      </c>
      <c r="G1319" s="40">
        <f t="shared" si="184"/>
        <v>0</v>
      </c>
      <c r="H1319" s="40">
        <f t="shared" si="185"/>
        <v>0</v>
      </c>
      <c r="I1319" s="40">
        <f t="shared" si="186"/>
        <v>0</v>
      </c>
      <c r="J1319" s="40">
        <f t="shared" si="187"/>
        <v>0</v>
      </c>
      <c r="K1319" s="40">
        <f t="shared" si="188"/>
        <v>0</v>
      </c>
      <c r="L1319" s="40">
        <f t="shared" si="189"/>
        <v>0</v>
      </c>
      <c r="M1319" s="40">
        <v>1</v>
      </c>
      <c r="N1319" s="40">
        <v>1</v>
      </c>
      <c r="O1319" s="40">
        <v>1</v>
      </c>
      <c r="P1319" s="40">
        <v>1</v>
      </c>
      <c r="Q1319" s="40">
        <v>1</v>
      </c>
      <c r="R1319" s="40">
        <v>1</v>
      </c>
      <c r="S1319" s="40">
        <v>0.8</v>
      </c>
      <c r="T1319" s="40">
        <v>0.7</v>
      </c>
      <c r="U1319" s="40">
        <v>10</v>
      </c>
    </row>
    <row r="1320" spans="1:21">
      <c r="A1320" s="40">
        <v>11</v>
      </c>
      <c r="B1320" s="40">
        <v>12</v>
      </c>
      <c r="C1320" s="40">
        <v>10</v>
      </c>
      <c r="D1320" s="40">
        <f t="shared" si="181"/>
        <v>0</v>
      </c>
      <c r="E1320" s="40">
        <f t="shared" si="182"/>
        <v>0</v>
      </c>
      <c r="F1320" s="40">
        <f t="shared" si="183"/>
        <v>0</v>
      </c>
      <c r="G1320" s="40">
        <f t="shared" si="184"/>
        <v>0</v>
      </c>
      <c r="H1320" s="40">
        <f t="shared" si="185"/>
        <v>0</v>
      </c>
      <c r="I1320" s="40">
        <f t="shared" si="186"/>
        <v>0</v>
      </c>
      <c r="J1320" s="40">
        <f t="shared" si="187"/>
        <v>0</v>
      </c>
      <c r="K1320" s="40">
        <f t="shared" si="188"/>
        <v>0</v>
      </c>
      <c r="L1320" s="40">
        <f t="shared" si="189"/>
        <v>0</v>
      </c>
      <c r="M1320" s="40">
        <v>1</v>
      </c>
      <c r="N1320" s="40">
        <v>1</v>
      </c>
      <c r="O1320" s="40">
        <v>1</v>
      </c>
      <c r="P1320" s="40">
        <v>1</v>
      </c>
      <c r="Q1320" s="40">
        <v>1</v>
      </c>
      <c r="R1320" s="40">
        <v>1</v>
      </c>
      <c r="S1320" s="40">
        <v>0.88888888888888884</v>
      </c>
      <c r="T1320" s="40">
        <v>0.55555555555555558</v>
      </c>
      <c r="U1320" s="40">
        <v>9</v>
      </c>
    </row>
    <row r="1321" spans="1:21">
      <c r="A1321" s="40">
        <v>11</v>
      </c>
      <c r="B1321" s="40">
        <v>12</v>
      </c>
      <c r="C1321" s="40">
        <v>11</v>
      </c>
      <c r="D1321" s="40">
        <f t="shared" si="181"/>
        <v>0</v>
      </c>
      <c r="E1321" s="40">
        <f t="shared" si="182"/>
        <v>0</v>
      </c>
      <c r="F1321" s="40">
        <f t="shared" si="183"/>
        <v>0</v>
      </c>
      <c r="G1321" s="40">
        <f t="shared" si="184"/>
        <v>0</v>
      </c>
      <c r="H1321" s="40">
        <f t="shared" si="185"/>
        <v>0</v>
      </c>
      <c r="I1321" s="40">
        <f t="shared" si="186"/>
        <v>0</v>
      </c>
      <c r="J1321" s="40">
        <f t="shared" si="187"/>
        <v>0</v>
      </c>
      <c r="K1321" s="40">
        <f t="shared" si="188"/>
        <v>0</v>
      </c>
      <c r="L1321" s="40">
        <f t="shared" si="189"/>
        <v>0</v>
      </c>
      <c r="M1321" s="40">
        <v>1</v>
      </c>
      <c r="N1321" s="40">
        <v>1</v>
      </c>
      <c r="O1321" s="40">
        <v>1</v>
      </c>
      <c r="P1321" s="40">
        <v>1</v>
      </c>
      <c r="Q1321" s="40">
        <v>1</v>
      </c>
      <c r="R1321" s="40">
        <v>1</v>
      </c>
      <c r="S1321" s="40">
        <v>1</v>
      </c>
      <c r="T1321" s="40">
        <v>1</v>
      </c>
      <c r="U1321" s="40">
        <v>2</v>
      </c>
    </row>
    <row r="1322" spans="1:21">
      <c r="A1322" s="40">
        <v>11</v>
      </c>
      <c r="B1322" s="40">
        <v>12</v>
      </c>
      <c r="C1322" s="40">
        <v>12</v>
      </c>
      <c r="D1322" s="40">
        <f t="shared" si="181"/>
        <v>0</v>
      </c>
      <c r="E1322" s="40">
        <f t="shared" si="182"/>
        <v>0</v>
      </c>
      <c r="F1322" s="40">
        <f t="shared" si="183"/>
        <v>0</v>
      </c>
      <c r="G1322" s="40">
        <f t="shared" si="184"/>
        <v>0</v>
      </c>
      <c r="H1322" s="40">
        <f t="shared" si="185"/>
        <v>0</v>
      </c>
      <c r="I1322" s="40">
        <f t="shared" si="186"/>
        <v>0</v>
      </c>
      <c r="J1322" s="40">
        <f t="shared" si="187"/>
        <v>0</v>
      </c>
      <c r="K1322" s="40">
        <f t="shared" si="188"/>
        <v>0</v>
      </c>
      <c r="L1322" s="40">
        <f t="shared" si="189"/>
        <v>0</v>
      </c>
      <c r="M1322" s="40">
        <v>1</v>
      </c>
      <c r="N1322" s="40">
        <v>1</v>
      </c>
      <c r="O1322" s="40">
        <v>1</v>
      </c>
      <c r="P1322" s="40">
        <v>1</v>
      </c>
      <c r="Q1322" s="40">
        <v>1</v>
      </c>
      <c r="R1322" s="40">
        <v>1</v>
      </c>
      <c r="S1322" s="40">
        <v>0.5</v>
      </c>
      <c r="T1322" s="40">
        <v>0.5</v>
      </c>
      <c r="U1322" s="40">
        <v>4</v>
      </c>
    </row>
    <row r="1323" spans="1:21">
      <c r="A1323" s="40">
        <v>11</v>
      </c>
      <c r="B1323" s="40">
        <v>13</v>
      </c>
      <c r="C1323" s="40">
        <v>4</v>
      </c>
      <c r="D1323" s="40">
        <f t="shared" si="181"/>
        <v>0</v>
      </c>
      <c r="E1323" s="40">
        <f t="shared" si="182"/>
        <v>0</v>
      </c>
      <c r="F1323" s="40">
        <f t="shared" si="183"/>
        <v>0</v>
      </c>
      <c r="G1323" s="40">
        <f t="shared" si="184"/>
        <v>0</v>
      </c>
      <c r="H1323" s="40">
        <f t="shared" si="185"/>
        <v>0</v>
      </c>
      <c r="I1323" s="40">
        <f t="shared" si="186"/>
        <v>0</v>
      </c>
      <c r="J1323" s="40">
        <f t="shared" si="187"/>
        <v>0</v>
      </c>
      <c r="K1323" s="40">
        <f t="shared" si="188"/>
        <v>0</v>
      </c>
      <c r="L1323" s="40">
        <f t="shared" si="189"/>
        <v>0</v>
      </c>
      <c r="M1323" s="40">
        <v>1</v>
      </c>
      <c r="N1323" s="40">
        <v>1</v>
      </c>
      <c r="O1323" s="40">
        <v>1</v>
      </c>
      <c r="P1323" s="40">
        <v>1</v>
      </c>
      <c r="Q1323" s="40">
        <v>1</v>
      </c>
      <c r="R1323" s="40">
        <v>1</v>
      </c>
      <c r="S1323" s="40">
        <v>1</v>
      </c>
      <c r="T1323" s="40">
        <v>1</v>
      </c>
      <c r="U1323" s="40">
        <v>1</v>
      </c>
    </row>
    <row r="1324" spans="1:21">
      <c r="A1324" s="40">
        <v>11</v>
      </c>
      <c r="B1324" s="40">
        <v>13</v>
      </c>
      <c r="C1324" s="40">
        <v>5</v>
      </c>
      <c r="D1324" s="40">
        <f t="shared" si="181"/>
        <v>0</v>
      </c>
      <c r="E1324" s="40">
        <f t="shared" si="182"/>
        <v>0</v>
      </c>
      <c r="F1324" s="40">
        <f t="shared" si="183"/>
        <v>0</v>
      </c>
      <c r="G1324" s="40">
        <f t="shared" si="184"/>
        <v>0</v>
      </c>
      <c r="H1324" s="40">
        <f t="shared" si="185"/>
        <v>0</v>
      </c>
      <c r="I1324" s="40">
        <f t="shared" si="186"/>
        <v>0</v>
      </c>
      <c r="J1324" s="40">
        <f t="shared" si="187"/>
        <v>0</v>
      </c>
      <c r="K1324" s="40">
        <f t="shared" si="188"/>
        <v>0</v>
      </c>
      <c r="L1324" s="40">
        <f t="shared" si="189"/>
        <v>0</v>
      </c>
      <c r="M1324" s="40">
        <v>1</v>
      </c>
      <c r="N1324" s="40">
        <v>1</v>
      </c>
      <c r="O1324" s="40">
        <v>1</v>
      </c>
      <c r="P1324" s="40">
        <v>1</v>
      </c>
      <c r="Q1324" s="40">
        <v>1</v>
      </c>
      <c r="R1324" s="40">
        <v>1</v>
      </c>
      <c r="S1324" s="40">
        <v>1</v>
      </c>
      <c r="T1324" s="40">
        <v>1</v>
      </c>
      <c r="U1324" s="40">
        <v>3</v>
      </c>
    </row>
    <row r="1325" spans="1:21">
      <c r="A1325" s="40">
        <v>11</v>
      </c>
      <c r="B1325" s="40">
        <v>13</v>
      </c>
      <c r="C1325" s="40">
        <v>6</v>
      </c>
      <c r="D1325" s="40">
        <f t="shared" si="181"/>
        <v>0</v>
      </c>
      <c r="E1325" s="40">
        <f t="shared" si="182"/>
        <v>0</v>
      </c>
      <c r="F1325" s="40">
        <f t="shared" si="183"/>
        <v>0</v>
      </c>
      <c r="G1325" s="40">
        <f t="shared" si="184"/>
        <v>0</v>
      </c>
      <c r="H1325" s="40">
        <f t="shared" si="185"/>
        <v>0</v>
      </c>
      <c r="I1325" s="40">
        <f t="shared" si="186"/>
        <v>0</v>
      </c>
      <c r="J1325" s="40">
        <f t="shared" si="187"/>
        <v>0</v>
      </c>
      <c r="K1325" s="40">
        <f t="shared" si="188"/>
        <v>0</v>
      </c>
      <c r="L1325" s="40">
        <f t="shared" si="189"/>
        <v>0</v>
      </c>
      <c r="M1325" s="40">
        <v>1</v>
      </c>
      <c r="N1325" s="40">
        <v>1</v>
      </c>
      <c r="O1325" s="40">
        <v>1</v>
      </c>
      <c r="P1325" s="40">
        <v>1</v>
      </c>
      <c r="Q1325" s="40">
        <v>1</v>
      </c>
      <c r="R1325" s="40">
        <v>1</v>
      </c>
      <c r="S1325" s="40">
        <v>0.75</v>
      </c>
      <c r="T1325" s="40">
        <v>0.75</v>
      </c>
      <c r="U1325" s="40">
        <v>8</v>
      </c>
    </row>
    <row r="1326" spans="1:21">
      <c r="A1326" s="40">
        <v>11</v>
      </c>
      <c r="B1326" s="40">
        <v>13</v>
      </c>
      <c r="C1326" s="40">
        <v>7</v>
      </c>
      <c r="D1326" s="40">
        <f t="shared" si="181"/>
        <v>0</v>
      </c>
      <c r="E1326" s="40">
        <f t="shared" si="182"/>
        <v>0</v>
      </c>
      <c r="F1326" s="40">
        <f t="shared" si="183"/>
        <v>0</v>
      </c>
      <c r="G1326" s="40">
        <f t="shared" si="184"/>
        <v>0</v>
      </c>
      <c r="H1326" s="40">
        <f t="shared" si="185"/>
        <v>0</v>
      </c>
      <c r="I1326" s="40">
        <f t="shared" si="186"/>
        <v>0</v>
      </c>
      <c r="J1326" s="40">
        <f t="shared" si="187"/>
        <v>0</v>
      </c>
      <c r="K1326" s="40">
        <f t="shared" si="188"/>
        <v>0</v>
      </c>
      <c r="L1326" s="40">
        <f t="shared" si="189"/>
        <v>0</v>
      </c>
      <c r="M1326" s="40">
        <v>1</v>
      </c>
      <c r="N1326" s="40">
        <v>1</v>
      </c>
      <c r="O1326" s="40">
        <v>1</v>
      </c>
      <c r="P1326" s="40">
        <v>1</v>
      </c>
      <c r="Q1326" s="40">
        <v>1</v>
      </c>
      <c r="R1326" s="40">
        <v>1</v>
      </c>
      <c r="S1326" s="40">
        <v>0.9</v>
      </c>
      <c r="T1326" s="40">
        <v>0.8</v>
      </c>
      <c r="U1326" s="40">
        <v>10</v>
      </c>
    </row>
    <row r="1327" spans="1:21">
      <c r="A1327" s="40">
        <v>11</v>
      </c>
      <c r="B1327" s="40">
        <v>13</v>
      </c>
      <c r="C1327" s="40">
        <v>8</v>
      </c>
      <c r="D1327" s="40">
        <f t="shared" si="181"/>
        <v>0</v>
      </c>
      <c r="E1327" s="40">
        <f t="shared" si="182"/>
        <v>0</v>
      </c>
      <c r="F1327" s="40">
        <f t="shared" si="183"/>
        <v>0</v>
      </c>
      <c r="G1327" s="40">
        <f t="shared" si="184"/>
        <v>0</v>
      </c>
      <c r="H1327" s="40">
        <f t="shared" si="185"/>
        <v>0</v>
      </c>
      <c r="I1327" s="40">
        <f t="shared" si="186"/>
        <v>0</v>
      </c>
      <c r="J1327" s="40">
        <f t="shared" si="187"/>
        <v>0</v>
      </c>
      <c r="K1327" s="40">
        <f t="shared" si="188"/>
        <v>0</v>
      </c>
      <c r="L1327" s="40">
        <f t="shared" si="189"/>
        <v>0</v>
      </c>
      <c r="M1327" s="40">
        <v>1</v>
      </c>
      <c r="N1327" s="40">
        <v>1</v>
      </c>
      <c r="O1327" s="40">
        <v>1</v>
      </c>
      <c r="P1327" s="40">
        <v>1</v>
      </c>
      <c r="Q1327" s="40">
        <v>1</v>
      </c>
      <c r="R1327" s="40">
        <v>1</v>
      </c>
      <c r="S1327" s="40">
        <v>0.8</v>
      </c>
      <c r="T1327" s="40">
        <v>0.6</v>
      </c>
      <c r="U1327" s="40">
        <v>10</v>
      </c>
    </row>
    <row r="1328" spans="1:21">
      <c r="A1328" s="40">
        <v>11</v>
      </c>
      <c r="B1328" s="40">
        <v>13</v>
      </c>
      <c r="C1328" s="40">
        <v>9</v>
      </c>
      <c r="D1328" s="40">
        <f t="shared" si="181"/>
        <v>0</v>
      </c>
      <c r="E1328" s="40">
        <f t="shared" si="182"/>
        <v>0</v>
      </c>
      <c r="F1328" s="40">
        <f t="shared" si="183"/>
        <v>0</v>
      </c>
      <c r="G1328" s="40">
        <f t="shared" si="184"/>
        <v>0</v>
      </c>
      <c r="H1328" s="40">
        <f t="shared" si="185"/>
        <v>0</v>
      </c>
      <c r="I1328" s="40">
        <f t="shared" si="186"/>
        <v>0</v>
      </c>
      <c r="J1328" s="40">
        <f t="shared" si="187"/>
        <v>0</v>
      </c>
      <c r="K1328" s="40">
        <f t="shared" si="188"/>
        <v>0</v>
      </c>
      <c r="L1328" s="40">
        <f t="shared" si="189"/>
        <v>0</v>
      </c>
      <c r="M1328" s="40">
        <v>1</v>
      </c>
      <c r="N1328" s="40">
        <v>1</v>
      </c>
      <c r="O1328" s="40">
        <v>1</v>
      </c>
      <c r="P1328" s="40">
        <v>1</v>
      </c>
      <c r="Q1328" s="40">
        <v>1</v>
      </c>
      <c r="R1328" s="40">
        <v>1</v>
      </c>
      <c r="S1328" s="40">
        <v>1</v>
      </c>
      <c r="T1328" s="40">
        <v>0.8571428571428571</v>
      </c>
      <c r="U1328" s="40">
        <v>7</v>
      </c>
    </row>
    <row r="1329" spans="1:21">
      <c r="A1329" s="40">
        <v>11</v>
      </c>
      <c r="B1329" s="40">
        <v>13</v>
      </c>
      <c r="C1329" s="40">
        <v>10</v>
      </c>
      <c r="D1329" s="40">
        <f t="shared" si="181"/>
        <v>0</v>
      </c>
      <c r="E1329" s="40">
        <f t="shared" si="182"/>
        <v>0</v>
      </c>
      <c r="F1329" s="40">
        <f t="shared" si="183"/>
        <v>0</v>
      </c>
      <c r="G1329" s="40">
        <f t="shared" si="184"/>
        <v>0</v>
      </c>
      <c r="H1329" s="40">
        <f t="shared" si="185"/>
        <v>0</v>
      </c>
      <c r="I1329" s="40">
        <f t="shared" si="186"/>
        <v>0</v>
      </c>
      <c r="J1329" s="40">
        <f t="shared" si="187"/>
        <v>0</v>
      </c>
      <c r="K1329" s="40">
        <f t="shared" si="188"/>
        <v>0</v>
      </c>
      <c r="L1329" s="40">
        <f t="shared" si="189"/>
        <v>0</v>
      </c>
      <c r="M1329" s="40">
        <v>1</v>
      </c>
      <c r="N1329" s="40">
        <v>1</v>
      </c>
      <c r="O1329" s="40">
        <v>1</v>
      </c>
      <c r="P1329" s="40">
        <v>1</v>
      </c>
      <c r="Q1329" s="40">
        <v>1</v>
      </c>
      <c r="R1329" s="40">
        <v>1</v>
      </c>
      <c r="S1329" s="40">
        <v>0.7142857142857143</v>
      </c>
      <c r="T1329" s="40">
        <v>0.7142857142857143</v>
      </c>
      <c r="U1329" s="40">
        <v>7</v>
      </c>
    </row>
    <row r="1330" spans="1:21">
      <c r="A1330" s="40">
        <v>11</v>
      </c>
      <c r="B1330" s="40">
        <v>13</v>
      </c>
      <c r="C1330" s="40">
        <v>11</v>
      </c>
      <c r="D1330" s="40">
        <f t="shared" si="181"/>
        <v>0</v>
      </c>
      <c r="E1330" s="40">
        <f t="shared" si="182"/>
        <v>0</v>
      </c>
      <c r="F1330" s="40">
        <f t="shared" si="183"/>
        <v>0</v>
      </c>
      <c r="G1330" s="40">
        <f t="shared" si="184"/>
        <v>0</v>
      </c>
      <c r="H1330" s="40">
        <f t="shared" si="185"/>
        <v>0</v>
      </c>
      <c r="I1330" s="40">
        <f t="shared" si="186"/>
        <v>0</v>
      </c>
      <c r="J1330" s="40">
        <f t="shared" si="187"/>
        <v>0</v>
      </c>
      <c r="K1330" s="40">
        <f t="shared" si="188"/>
        <v>0</v>
      </c>
      <c r="L1330" s="40">
        <f t="shared" si="189"/>
        <v>0</v>
      </c>
      <c r="M1330" s="40">
        <v>1</v>
      </c>
      <c r="N1330" s="40">
        <v>1</v>
      </c>
      <c r="O1330" s="40">
        <v>1</v>
      </c>
      <c r="P1330" s="40">
        <v>1</v>
      </c>
      <c r="Q1330" s="40">
        <v>1</v>
      </c>
      <c r="R1330" s="40">
        <v>1</v>
      </c>
      <c r="S1330" s="40">
        <v>1</v>
      </c>
      <c r="T1330" s="40">
        <v>1</v>
      </c>
      <c r="U1330" s="40">
        <v>4</v>
      </c>
    </row>
    <row r="1331" spans="1:21">
      <c r="A1331" s="40">
        <v>11</v>
      </c>
      <c r="B1331" s="40">
        <v>13</v>
      </c>
      <c r="C1331" s="40">
        <v>12</v>
      </c>
      <c r="D1331" s="40">
        <f t="shared" si="181"/>
        <v>0</v>
      </c>
      <c r="E1331" s="40">
        <f t="shared" si="182"/>
        <v>0</v>
      </c>
      <c r="F1331" s="40">
        <f t="shared" si="183"/>
        <v>0</v>
      </c>
      <c r="G1331" s="40">
        <f t="shared" si="184"/>
        <v>0</v>
      </c>
      <c r="H1331" s="40">
        <f t="shared" si="185"/>
        <v>0</v>
      </c>
      <c r="I1331" s="40">
        <f t="shared" si="186"/>
        <v>0</v>
      </c>
      <c r="J1331" s="40">
        <f t="shared" si="187"/>
        <v>0</v>
      </c>
      <c r="K1331" s="40">
        <f t="shared" si="188"/>
        <v>0</v>
      </c>
      <c r="L1331" s="40">
        <f t="shared" si="189"/>
        <v>0</v>
      </c>
      <c r="M1331" s="40">
        <v>1</v>
      </c>
      <c r="N1331" s="40">
        <v>1</v>
      </c>
      <c r="O1331" s="40">
        <v>1</v>
      </c>
      <c r="P1331" s="40">
        <v>1</v>
      </c>
      <c r="Q1331" s="40">
        <v>1</v>
      </c>
      <c r="R1331" s="40">
        <v>1</v>
      </c>
      <c r="S1331" s="40">
        <v>0.9</v>
      </c>
      <c r="T1331" s="40">
        <v>0.8</v>
      </c>
      <c r="U1331" s="40">
        <v>10</v>
      </c>
    </row>
    <row r="1332" spans="1:21">
      <c r="A1332" s="40">
        <v>11</v>
      </c>
      <c r="B1332" s="40">
        <v>14</v>
      </c>
      <c r="C1332" s="40">
        <v>4</v>
      </c>
      <c r="D1332" s="40">
        <f t="shared" si="181"/>
        <v>0</v>
      </c>
      <c r="E1332" s="40">
        <f t="shared" si="182"/>
        <v>0</v>
      </c>
      <c r="F1332" s="40">
        <f t="shared" si="183"/>
        <v>0</v>
      </c>
      <c r="G1332" s="40">
        <f t="shared" si="184"/>
        <v>0</v>
      </c>
      <c r="H1332" s="40">
        <f t="shared" si="185"/>
        <v>0</v>
      </c>
      <c r="I1332" s="40">
        <f t="shared" si="186"/>
        <v>0</v>
      </c>
      <c r="J1332" s="40">
        <f t="shared" si="187"/>
        <v>0</v>
      </c>
      <c r="K1332" s="40">
        <f t="shared" si="188"/>
        <v>0</v>
      </c>
      <c r="L1332" s="40">
        <f t="shared" si="189"/>
        <v>0</v>
      </c>
      <c r="M1332" s="40">
        <v>1</v>
      </c>
      <c r="N1332" s="40">
        <v>1</v>
      </c>
      <c r="O1332" s="40">
        <v>1</v>
      </c>
      <c r="P1332" s="40">
        <v>1</v>
      </c>
      <c r="Q1332" s="40">
        <v>1</v>
      </c>
      <c r="R1332" s="40">
        <v>1</v>
      </c>
      <c r="S1332" s="40">
        <v>1</v>
      </c>
      <c r="T1332" s="40">
        <v>1</v>
      </c>
      <c r="U1332" s="40">
        <v>1</v>
      </c>
    </row>
    <row r="1333" spans="1:21">
      <c r="A1333" s="40">
        <v>11</v>
      </c>
      <c r="B1333" s="40">
        <v>14</v>
      </c>
      <c r="C1333" s="40">
        <v>5</v>
      </c>
      <c r="D1333" s="40">
        <f t="shared" si="181"/>
        <v>0</v>
      </c>
      <c r="E1333" s="40">
        <f t="shared" si="182"/>
        <v>0</v>
      </c>
      <c r="F1333" s="40">
        <f t="shared" si="183"/>
        <v>0</v>
      </c>
      <c r="G1333" s="40">
        <f t="shared" si="184"/>
        <v>0</v>
      </c>
      <c r="H1333" s="40">
        <f t="shared" si="185"/>
        <v>0</v>
      </c>
      <c r="I1333" s="40">
        <f t="shared" si="186"/>
        <v>0</v>
      </c>
      <c r="J1333" s="40">
        <f t="shared" si="187"/>
        <v>0</v>
      </c>
      <c r="K1333" s="40">
        <f t="shared" si="188"/>
        <v>0</v>
      </c>
      <c r="L1333" s="40">
        <f t="shared" si="189"/>
        <v>0</v>
      </c>
      <c r="M1333" s="40">
        <v>1</v>
      </c>
      <c r="N1333" s="40">
        <v>1</v>
      </c>
      <c r="O1333" s="40">
        <v>1</v>
      </c>
      <c r="P1333" s="40">
        <v>1</v>
      </c>
      <c r="Q1333" s="40">
        <v>1</v>
      </c>
      <c r="R1333" s="40">
        <v>1</v>
      </c>
      <c r="S1333" s="40">
        <v>1</v>
      </c>
      <c r="T1333" s="40">
        <v>1</v>
      </c>
      <c r="U1333" s="40">
        <v>3</v>
      </c>
    </row>
    <row r="1334" spans="1:21">
      <c r="A1334" s="40">
        <v>11</v>
      </c>
      <c r="B1334" s="40">
        <v>14</v>
      </c>
      <c r="C1334" s="40">
        <v>6</v>
      </c>
      <c r="D1334" s="40">
        <f t="shared" si="181"/>
        <v>0</v>
      </c>
      <c r="E1334" s="40">
        <f t="shared" si="182"/>
        <v>0</v>
      </c>
      <c r="F1334" s="40">
        <f t="shared" si="183"/>
        <v>0</v>
      </c>
      <c r="G1334" s="40">
        <f t="shared" si="184"/>
        <v>0</v>
      </c>
      <c r="H1334" s="40">
        <f t="shared" si="185"/>
        <v>0</v>
      </c>
      <c r="I1334" s="40">
        <f t="shared" si="186"/>
        <v>0</v>
      </c>
      <c r="J1334" s="40">
        <f t="shared" si="187"/>
        <v>0</v>
      </c>
      <c r="K1334" s="40">
        <f t="shared" si="188"/>
        <v>0</v>
      </c>
      <c r="L1334" s="40">
        <f t="shared" si="189"/>
        <v>0</v>
      </c>
      <c r="M1334" s="40">
        <v>1</v>
      </c>
      <c r="N1334" s="40">
        <v>1</v>
      </c>
      <c r="O1334" s="40">
        <v>1</v>
      </c>
      <c r="P1334" s="40">
        <v>1</v>
      </c>
      <c r="Q1334" s="40">
        <v>1</v>
      </c>
      <c r="R1334" s="40">
        <v>1</v>
      </c>
      <c r="S1334" s="40">
        <v>1</v>
      </c>
      <c r="T1334" s="40">
        <v>1</v>
      </c>
      <c r="U1334" s="40">
        <v>3</v>
      </c>
    </row>
    <row r="1335" spans="1:21">
      <c r="A1335" s="40">
        <v>11</v>
      </c>
      <c r="B1335" s="40">
        <v>14</v>
      </c>
      <c r="C1335" s="40">
        <v>7</v>
      </c>
      <c r="D1335" s="40">
        <f t="shared" si="181"/>
        <v>0</v>
      </c>
      <c r="E1335" s="40">
        <f t="shared" si="182"/>
        <v>0</v>
      </c>
      <c r="F1335" s="40">
        <f t="shared" si="183"/>
        <v>0</v>
      </c>
      <c r="G1335" s="40">
        <f t="shared" si="184"/>
        <v>0</v>
      </c>
      <c r="H1335" s="40">
        <f t="shared" si="185"/>
        <v>0</v>
      </c>
      <c r="I1335" s="40">
        <f t="shared" si="186"/>
        <v>0</v>
      </c>
      <c r="J1335" s="40">
        <f t="shared" si="187"/>
        <v>0</v>
      </c>
      <c r="K1335" s="40">
        <f t="shared" si="188"/>
        <v>0</v>
      </c>
      <c r="L1335" s="40">
        <f t="shared" si="189"/>
        <v>0</v>
      </c>
      <c r="M1335" s="40">
        <v>1</v>
      </c>
      <c r="N1335" s="40">
        <v>1</v>
      </c>
      <c r="O1335" s="40">
        <v>1</v>
      </c>
      <c r="P1335" s="40">
        <v>1</v>
      </c>
      <c r="Q1335" s="40">
        <v>1</v>
      </c>
      <c r="R1335" s="40">
        <v>1</v>
      </c>
      <c r="S1335" s="40">
        <v>1</v>
      </c>
      <c r="T1335" s="40">
        <v>1</v>
      </c>
      <c r="U1335" s="40">
        <v>15</v>
      </c>
    </row>
    <row r="1336" spans="1:21">
      <c r="A1336" s="40">
        <v>11</v>
      </c>
      <c r="B1336" s="40">
        <v>14</v>
      </c>
      <c r="C1336" s="40">
        <v>8</v>
      </c>
      <c r="D1336" s="40">
        <f t="shared" si="181"/>
        <v>0</v>
      </c>
      <c r="E1336" s="40">
        <f t="shared" si="182"/>
        <v>0</v>
      </c>
      <c r="F1336" s="40">
        <f t="shared" si="183"/>
        <v>0</v>
      </c>
      <c r="G1336" s="40">
        <f t="shared" si="184"/>
        <v>0</v>
      </c>
      <c r="H1336" s="40">
        <f t="shared" si="185"/>
        <v>0</v>
      </c>
      <c r="I1336" s="40">
        <f t="shared" si="186"/>
        <v>0</v>
      </c>
      <c r="J1336" s="40">
        <f t="shared" si="187"/>
        <v>0</v>
      </c>
      <c r="K1336" s="40">
        <f t="shared" si="188"/>
        <v>0</v>
      </c>
      <c r="L1336" s="40">
        <f t="shared" si="189"/>
        <v>0</v>
      </c>
      <c r="M1336" s="40">
        <v>1</v>
      </c>
      <c r="N1336" s="40">
        <v>1</v>
      </c>
      <c r="O1336" s="40">
        <v>1</v>
      </c>
      <c r="P1336" s="40">
        <v>1</v>
      </c>
      <c r="Q1336" s="40">
        <v>1</v>
      </c>
      <c r="R1336" s="40">
        <v>1</v>
      </c>
      <c r="S1336" s="40">
        <v>0.95833333333333337</v>
      </c>
      <c r="T1336" s="40">
        <v>0.91666666666666663</v>
      </c>
      <c r="U1336" s="40">
        <v>24</v>
      </c>
    </row>
    <row r="1337" spans="1:21">
      <c r="A1337" s="40">
        <v>11</v>
      </c>
      <c r="B1337" s="40">
        <v>14</v>
      </c>
      <c r="C1337" s="40">
        <v>9</v>
      </c>
      <c r="D1337" s="40">
        <f t="shared" si="181"/>
        <v>0</v>
      </c>
      <c r="E1337" s="40">
        <f t="shared" si="182"/>
        <v>0</v>
      </c>
      <c r="F1337" s="40">
        <f t="shared" si="183"/>
        <v>0</v>
      </c>
      <c r="G1337" s="40">
        <f t="shared" si="184"/>
        <v>0</v>
      </c>
      <c r="H1337" s="40">
        <f t="shared" si="185"/>
        <v>0</v>
      </c>
      <c r="I1337" s="40">
        <f t="shared" si="186"/>
        <v>0</v>
      </c>
      <c r="J1337" s="40">
        <f t="shared" si="187"/>
        <v>0</v>
      </c>
      <c r="K1337" s="40">
        <f t="shared" si="188"/>
        <v>0</v>
      </c>
      <c r="L1337" s="40">
        <f t="shared" si="189"/>
        <v>0</v>
      </c>
      <c r="M1337" s="40">
        <v>1</v>
      </c>
      <c r="N1337" s="40">
        <v>1</v>
      </c>
      <c r="O1337" s="40">
        <v>1</v>
      </c>
      <c r="P1337" s="40">
        <v>1</v>
      </c>
      <c r="Q1337" s="40">
        <v>1</v>
      </c>
      <c r="R1337" s="40">
        <v>0.9285714285714286</v>
      </c>
      <c r="S1337" s="40">
        <v>0.8571428571428571</v>
      </c>
      <c r="T1337" s="40">
        <v>0.8571428571428571</v>
      </c>
      <c r="U1337" s="40">
        <v>14</v>
      </c>
    </row>
    <row r="1338" spans="1:21">
      <c r="A1338" s="40">
        <v>11</v>
      </c>
      <c r="B1338" s="40">
        <v>14</v>
      </c>
      <c r="C1338" s="40">
        <v>10</v>
      </c>
      <c r="D1338" s="40">
        <f t="shared" si="181"/>
        <v>0</v>
      </c>
      <c r="E1338" s="40">
        <f t="shared" si="182"/>
        <v>0</v>
      </c>
      <c r="F1338" s="40">
        <f t="shared" si="183"/>
        <v>0</v>
      </c>
      <c r="G1338" s="40">
        <f t="shared" si="184"/>
        <v>0</v>
      </c>
      <c r="H1338" s="40">
        <f t="shared" si="185"/>
        <v>0</v>
      </c>
      <c r="I1338" s="40">
        <f t="shared" si="186"/>
        <v>0</v>
      </c>
      <c r="J1338" s="40">
        <f t="shared" si="187"/>
        <v>0</v>
      </c>
      <c r="K1338" s="40">
        <f t="shared" si="188"/>
        <v>0</v>
      </c>
      <c r="L1338" s="40">
        <f t="shared" si="189"/>
        <v>0</v>
      </c>
      <c r="M1338" s="40">
        <v>1</v>
      </c>
      <c r="N1338" s="40">
        <v>1</v>
      </c>
      <c r="O1338" s="40">
        <v>1</v>
      </c>
      <c r="P1338" s="40">
        <v>1</v>
      </c>
      <c r="Q1338" s="40">
        <v>1</v>
      </c>
      <c r="R1338" s="40">
        <v>0.91666666666666663</v>
      </c>
      <c r="S1338" s="40">
        <v>0.91666666666666663</v>
      </c>
      <c r="T1338" s="40">
        <v>0.91666666666666663</v>
      </c>
      <c r="U1338" s="40">
        <v>12</v>
      </c>
    </row>
    <row r="1339" spans="1:21">
      <c r="A1339" s="40">
        <v>11</v>
      </c>
      <c r="B1339" s="40">
        <v>14</v>
      </c>
      <c r="C1339" s="40">
        <v>11</v>
      </c>
      <c r="D1339" s="40">
        <f t="shared" si="181"/>
        <v>0</v>
      </c>
      <c r="E1339" s="40">
        <f t="shared" si="182"/>
        <v>0</v>
      </c>
      <c r="F1339" s="40">
        <f t="shared" si="183"/>
        <v>0</v>
      </c>
      <c r="G1339" s="40">
        <f t="shared" si="184"/>
        <v>0</v>
      </c>
      <c r="H1339" s="40">
        <f t="shared" si="185"/>
        <v>0</v>
      </c>
      <c r="I1339" s="40">
        <f t="shared" si="186"/>
        <v>0</v>
      </c>
      <c r="J1339" s="40">
        <f t="shared" si="187"/>
        <v>0</v>
      </c>
      <c r="K1339" s="40">
        <f t="shared" si="188"/>
        <v>0</v>
      </c>
      <c r="L1339" s="40">
        <f t="shared" si="189"/>
        <v>0</v>
      </c>
      <c r="M1339" s="40">
        <v>1</v>
      </c>
      <c r="N1339" s="40">
        <v>1</v>
      </c>
      <c r="O1339" s="40">
        <v>1</v>
      </c>
      <c r="P1339" s="40">
        <v>1</v>
      </c>
      <c r="Q1339" s="40">
        <v>1</v>
      </c>
      <c r="R1339" s="40">
        <v>1</v>
      </c>
      <c r="S1339" s="40">
        <v>1</v>
      </c>
      <c r="T1339" s="40">
        <v>0.92307692307692313</v>
      </c>
      <c r="U1339" s="40">
        <v>13</v>
      </c>
    </row>
    <row r="1340" spans="1:21">
      <c r="A1340" s="40">
        <v>11</v>
      </c>
      <c r="B1340" s="40">
        <v>14</v>
      </c>
      <c r="C1340" s="40">
        <v>12</v>
      </c>
      <c r="D1340" s="40">
        <f t="shared" si="181"/>
        <v>0</v>
      </c>
      <c r="E1340" s="40">
        <f t="shared" si="182"/>
        <v>0</v>
      </c>
      <c r="F1340" s="40">
        <f t="shared" si="183"/>
        <v>0</v>
      </c>
      <c r="G1340" s="40">
        <f t="shared" si="184"/>
        <v>0</v>
      </c>
      <c r="H1340" s="40">
        <f t="shared" si="185"/>
        <v>0</v>
      </c>
      <c r="I1340" s="40">
        <f t="shared" si="186"/>
        <v>0</v>
      </c>
      <c r="J1340" s="40">
        <f t="shared" si="187"/>
        <v>0</v>
      </c>
      <c r="K1340" s="40">
        <f t="shared" si="188"/>
        <v>0</v>
      </c>
      <c r="L1340" s="40">
        <f t="shared" si="189"/>
        <v>0</v>
      </c>
      <c r="M1340" s="40">
        <v>1</v>
      </c>
      <c r="N1340" s="40">
        <v>1</v>
      </c>
      <c r="O1340" s="40">
        <v>1</v>
      </c>
      <c r="P1340" s="40">
        <v>1</v>
      </c>
      <c r="Q1340" s="40">
        <v>1</v>
      </c>
      <c r="R1340" s="40">
        <v>1</v>
      </c>
      <c r="S1340" s="40">
        <v>0.94736842105263153</v>
      </c>
      <c r="T1340" s="40">
        <v>0.89473684210526316</v>
      </c>
      <c r="U1340" s="40">
        <v>19</v>
      </c>
    </row>
    <row r="1341" spans="1:21">
      <c r="A1341" s="40">
        <v>12</v>
      </c>
      <c r="B1341" s="40">
        <v>1</v>
      </c>
      <c r="C1341" s="40">
        <v>1</v>
      </c>
      <c r="D1341" s="40">
        <f t="shared" si="181"/>
        <v>0</v>
      </c>
      <c r="E1341" s="40">
        <f t="shared" si="182"/>
        <v>0</v>
      </c>
      <c r="F1341" s="40">
        <f t="shared" si="183"/>
        <v>0</v>
      </c>
      <c r="G1341" s="40">
        <f t="shared" si="184"/>
        <v>0</v>
      </c>
      <c r="H1341" s="40">
        <f t="shared" si="185"/>
        <v>0</v>
      </c>
      <c r="I1341" s="40">
        <f t="shared" si="186"/>
        <v>0</v>
      </c>
      <c r="J1341" s="40">
        <f t="shared" si="187"/>
        <v>0</v>
      </c>
      <c r="K1341" s="40">
        <f t="shared" si="188"/>
        <v>0</v>
      </c>
      <c r="L1341" s="40">
        <f t="shared" si="189"/>
        <v>0</v>
      </c>
      <c r="M1341" s="40">
        <v>0.38461538461538464</v>
      </c>
      <c r="N1341" s="40">
        <v>3.8461538461538464E-2</v>
      </c>
      <c r="O1341" s="40">
        <v>0</v>
      </c>
      <c r="P1341" s="40">
        <v>0</v>
      </c>
      <c r="Q1341" s="40">
        <v>0</v>
      </c>
      <c r="R1341" s="40">
        <v>0</v>
      </c>
      <c r="S1341" s="40">
        <v>0</v>
      </c>
      <c r="T1341" s="40">
        <v>0</v>
      </c>
      <c r="U1341" s="40">
        <v>26</v>
      </c>
    </row>
    <row r="1342" spans="1:21">
      <c r="A1342" s="40">
        <v>12</v>
      </c>
      <c r="B1342" s="40">
        <v>1</v>
      </c>
      <c r="C1342" s="40">
        <v>2</v>
      </c>
      <c r="D1342" s="40">
        <f t="shared" si="181"/>
        <v>0</v>
      </c>
      <c r="E1342" s="40">
        <f t="shared" si="182"/>
        <v>0</v>
      </c>
      <c r="F1342" s="40">
        <f t="shared" si="183"/>
        <v>0</v>
      </c>
      <c r="G1342" s="40">
        <f t="shared" si="184"/>
        <v>0</v>
      </c>
      <c r="H1342" s="40">
        <f t="shared" si="185"/>
        <v>0</v>
      </c>
      <c r="I1342" s="40">
        <f t="shared" si="186"/>
        <v>0</v>
      </c>
      <c r="J1342" s="40">
        <f t="shared" si="187"/>
        <v>0</v>
      </c>
      <c r="K1342" s="40">
        <f t="shared" si="188"/>
        <v>0</v>
      </c>
      <c r="L1342" s="40">
        <f t="shared" si="189"/>
        <v>0</v>
      </c>
      <c r="M1342" s="40">
        <v>0.69230769230769229</v>
      </c>
      <c r="N1342" s="40">
        <v>0.17948717948717949</v>
      </c>
      <c r="O1342" s="40">
        <v>2.564102564102564E-2</v>
      </c>
      <c r="P1342" s="40">
        <v>0</v>
      </c>
      <c r="Q1342" s="40">
        <v>0</v>
      </c>
      <c r="R1342" s="40">
        <v>0</v>
      </c>
      <c r="S1342" s="40">
        <v>0</v>
      </c>
      <c r="T1342" s="40">
        <v>0</v>
      </c>
      <c r="U1342" s="40">
        <v>78</v>
      </c>
    </row>
    <row r="1343" spans="1:21">
      <c r="A1343" s="40">
        <v>12</v>
      </c>
      <c r="B1343" s="40">
        <v>1</v>
      </c>
      <c r="C1343" s="40">
        <v>3</v>
      </c>
      <c r="D1343" s="40">
        <f t="shared" si="181"/>
        <v>0</v>
      </c>
      <c r="E1343" s="40">
        <f t="shared" si="182"/>
        <v>0</v>
      </c>
      <c r="F1343" s="40">
        <f t="shared" si="183"/>
        <v>0</v>
      </c>
      <c r="G1343" s="40">
        <f t="shared" si="184"/>
        <v>0</v>
      </c>
      <c r="H1343" s="40">
        <f t="shared" si="185"/>
        <v>0</v>
      </c>
      <c r="I1343" s="40">
        <f t="shared" si="186"/>
        <v>0</v>
      </c>
      <c r="J1343" s="40">
        <f t="shared" si="187"/>
        <v>0</v>
      </c>
      <c r="K1343" s="40">
        <f t="shared" si="188"/>
        <v>0</v>
      </c>
      <c r="L1343" s="40">
        <f t="shared" si="189"/>
        <v>0</v>
      </c>
      <c r="M1343" s="40">
        <v>0.77419354838709675</v>
      </c>
      <c r="N1343" s="40">
        <v>0.16129032258064516</v>
      </c>
      <c r="O1343" s="40">
        <v>0</v>
      </c>
      <c r="P1343" s="40">
        <v>0</v>
      </c>
      <c r="Q1343" s="40">
        <v>0</v>
      </c>
      <c r="R1343" s="40">
        <v>0</v>
      </c>
      <c r="S1343" s="40">
        <v>0</v>
      </c>
      <c r="T1343" s="40">
        <v>0</v>
      </c>
      <c r="U1343" s="40">
        <v>31</v>
      </c>
    </row>
    <row r="1344" spans="1:21">
      <c r="A1344" s="40">
        <v>12</v>
      </c>
      <c r="B1344" s="40">
        <v>1</v>
      </c>
      <c r="C1344" s="40">
        <v>4</v>
      </c>
      <c r="D1344" s="40">
        <f t="shared" si="181"/>
        <v>0</v>
      </c>
      <c r="E1344" s="40">
        <f t="shared" si="182"/>
        <v>0</v>
      </c>
      <c r="F1344" s="40">
        <f t="shared" si="183"/>
        <v>0</v>
      </c>
      <c r="G1344" s="40">
        <f t="shared" si="184"/>
        <v>0</v>
      </c>
      <c r="H1344" s="40">
        <f t="shared" si="185"/>
        <v>0</v>
      </c>
      <c r="I1344" s="40">
        <f t="shared" si="186"/>
        <v>0</v>
      </c>
      <c r="J1344" s="40">
        <f t="shared" si="187"/>
        <v>0</v>
      </c>
      <c r="K1344" s="40">
        <f t="shared" si="188"/>
        <v>0</v>
      </c>
      <c r="L1344" s="40">
        <f t="shared" si="189"/>
        <v>0</v>
      </c>
      <c r="M1344" s="40">
        <v>0.75</v>
      </c>
      <c r="N1344" s="40">
        <v>0.375</v>
      </c>
      <c r="O1344" s="40">
        <v>0.25</v>
      </c>
      <c r="P1344" s="40">
        <v>0.125</v>
      </c>
      <c r="Q1344" s="40">
        <v>0</v>
      </c>
      <c r="R1344" s="40">
        <v>0</v>
      </c>
      <c r="S1344" s="40">
        <v>0</v>
      </c>
      <c r="T1344" s="40">
        <v>0</v>
      </c>
      <c r="U1344" s="40">
        <v>8</v>
      </c>
    </row>
    <row r="1345" spans="1:21">
      <c r="A1345" s="40">
        <v>12</v>
      </c>
      <c r="B1345" s="40">
        <v>1</v>
      </c>
      <c r="C1345" s="40">
        <v>8</v>
      </c>
      <c r="D1345" s="40">
        <f t="shared" si="181"/>
        <v>0</v>
      </c>
      <c r="E1345" s="40">
        <f t="shared" si="182"/>
        <v>0</v>
      </c>
      <c r="F1345" s="40">
        <f t="shared" si="183"/>
        <v>0</v>
      </c>
      <c r="G1345" s="40">
        <f t="shared" si="184"/>
        <v>0</v>
      </c>
      <c r="H1345" s="40">
        <f t="shared" si="185"/>
        <v>0</v>
      </c>
      <c r="I1345" s="40">
        <f t="shared" si="186"/>
        <v>0</v>
      </c>
      <c r="J1345" s="40">
        <f t="shared" si="187"/>
        <v>0</v>
      </c>
      <c r="K1345" s="40">
        <f t="shared" si="188"/>
        <v>0</v>
      </c>
      <c r="L1345" s="40">
        <f t="shared" si="189"/>
        <v>0</v>
      </c>
      <c r="M1345" s="40">
        <v>0</v>
      </c>
      <c r="N1345" s="40">
        <v>0</v>
      </c>
      <c r="O1345" s="40">
        <v>0</v>
      </c>
      <c r="P1345" s="40">
        <v>0</v>
      </c>
      <c r="Q1345" s="40">
        <v>0</v>
      </c>
      <c r="R1345" s="40">
        <v>0</v>
      </c>
      <c r="S1345" s="40">
        <v>0</v>
      </c>
      <c r="T1345" s="40">
        <v>0</v>
      </c>
      <c r="U1345" s="40">
        <v>1</v>
      </c>
    </row>
    <row r="1346" spans="1:21">
      <c r="A1346" s="40">
        <v>12</v>
      </c>
      <c r="B1346" s="40">
        <v>2</v>
      </c>
      <c r="C1346" s="40">
        <v>1</v>
      </c>
      <c r="D1346" s="40">
        <f t="shared" si="181"/>
        <v>0</v>
      </c>
      <c r="E1346" s="40">
        <f t="shared" si="182"/>
        <v>0</v>
      </c>
      <c r="F1346" s="40">
        <f t="shared" si="183"/>
        <v>0</v>
      </c>
      <c r="G1346" s="40">
        <f t="shared" si="184"/>
        <v>0</v>
      </c>
      <c r="H1346" s="40">
        <f t="shared" si="185"/>
        <v>0</v>
      </c>
      <c r="I1346" s="40">
        <f t="shared" si="186"/>
        <v>0</v>
      </c>
      <c r="J1346" s="40">
        <f t="shared" si="187"/>
        <v>0</v>
      </c>
      <c r="K1346" s="40">
        <f t="shared" si="188"/>
        <v>0</v>
      </c>
      <c r="L1346" s="40">
        <f t="shared" si="189"/>
        <v>0</v>
      </c>
      <c r="M1346" s="40">
        <v>1</v>
      </c>
      <c r="N1346" s="40">
        <v>0.25</v>
      </c>
      <c r="O1346" s="40">
        <v>0</v>
      </c>
      <c r="P1346" s="40">
        <v>0</v>
      </c>
      <c r="Q1346" s="40">
        <v>0</v>
      </c>
      <c r="R1346" s="40">
        <v>0</v>
      </c>
      <c r="S1346" s="40">
        <v>0</v>
      </c>
      <c r="T1346" s="40">
        <v>0</v>
      </c>
      <c r="U1346" s="40">
        <v>4</v>
      </c>
    </row>
    <row r="1347" spans="1:21">
      <c r="A1347" s="40">
        <v>12</v>
      </c>
      <c r="B1347" s="40">
        <v>2</v>
      </c>
      <c r="C1347" s="40">
        <v>2</v>
      </c>
      <c r="D1347" s="40">
        <f t="shared" ref="D1347:D1410" si="190">IF(AND($A1347=$X$2,$B1347=$X$33,$C1347=$X$18),M1347,0)</f>
        <v>0</v>
      </c>
      <c r="E1347" s="40">
        <f t="shared" ref="E1347:E1410" si="191">IF(AND($A1347=$X$2,$B1347=$X$33,$C1347=$X$18),N1347,0)</f>
        <v>0</v>
      </c>
      <c r="F1347" s="40">
        <f t="shared" ref="F1347:F1410" si="192">IF(AND($A1347=$X$2,$B1347=$X$33,$C1347=$X$18),O1347,0)</f>
        <v>0</v>
      </c>
      <c r="G1347" s="40">
        <f t="shared" ref="G1347:G1410" si="193">IF(AND($A1347=$X$2,$B1347=$X$33,$C1347=$X$18),P1347,0)</f>
        <v>0</v>
      </c>
      <c r="H1347" s="40">
        <f t="shared" ref="H1347:H1410" si="194">IF(AND($A1347=$X$2,$B1347=$X$33,$C1347=$X$18),Q1347,0)</f>
        <v>0</v>
      </c>
      <c r="I1347" s="40">
        <f t="shared" ref="I1347:I1410" si="195">IF(AND($A1347=$X$2,$B1347=$X$33,$C1347=$X$18),R1347,0)</f>
        <v>0</v>
      </c>
      <c r="J1347" s="40">
        <f t="shared" ref="J1347:J1410" si="196">IF(AND($A1347=$X$2,$B1347=$X$33,$C1347=$X$18),S1347,0)</f>
        <v>0</v>
      </c>
      <c r="K1347" s="40">
        <f t="shared" ref="K1347:K1410" si="197">IF(AND($A1347=$X$2,$B1347=$X$33,$C1347=$X$18),T1347,0)</f>
        <v>0</v>
      </c>
      <c r="L1347" s="40">
        <f t="shared" ref="L1347:L1410" si="198">IF(AND($A1347=$X$2,$B1347=$X$33,$C1347=$X$18),U1347,0)</f>
        <v>0</v>
      </c>
      <c r="M1347" s="40">
        <v>1</v>
      </c>
      <c r="N1347" s="40">
        <v>0.29104477611940299</v>
      </c>
      <c r="O1347" s="40">
        <v>3.7313432835820892E-2</v>
      </c>
      <c r="P1347" s="40">
        <v>1.4925373134328358E-2</v>
      </c>
      <c r="Q1347" s="40">
        <v>7.462686567164179E-3</v>
      </c>
      <c r="R1347" s="40">
        <v>0</v>
      </c>
      <c r="S1347" s="40">
        <v>0</v>
      </c>
      <c r="T1347" s="40">
        <v>0</v>
      </c>
      <c r="U1347" s="40">
        <v>134</v>
      </c>
    </row>
    <row r="1348" spans="1:21">
      <c r="A1348" s="40">
        <v>12</v>
      </c>
      <c r="B1348" s="40">
        <v>2</v>
      </c>
      <c r="C1348" s="40">
        <v>3</v>
      </c>
      <c r="D1348" s="40">
        <f t="shared" si="190"/>
        <v>0</v>
      </c>
      <c r="E1348" s="40">
        <f t="shared" si="191"/>
        <v>0</v>
      </c>
      <c r="F1348" s="40">
        <f t="shared" si="192"/>
        <v>0</v>
      </c>
      <c r="G1348" s="40">
        <f t="shared" si="193"/>
        <v>0</v>
      </c>
      <c r="H1348" s="40">
        <f t="shared" si="194"/>
        <v>0</v>
      </c>
      <c r="I1348" s="40">
        <f t="shared" si="195"/>
        <v>0</v>
      </c>
      <c r="J1348" s="40">
        <f t="shared" si="196"/>
        <v>0</v>
      </c>
      <c r="K1348" s="40">
        <f t="shared" si="197"/>
        <v>0</v>
      </c>
      <c r="L1348" s="40">
        <f t="shared" si="198"/>
        <v>0</v>
      </c>
      <c r="M1348" s="40">
        <v>1</v>
      </c>
      <c r="N1348" s="40">
        <v>0.42944785276073622</v>
      </c>
      <c r="O1348" s="40">
        <v>8.5889570552147243E-2</v>
      </c>
      <c r="P1348" s="40">
        <v>2.4539877300613498E-2</v>
      </c>
      <c r="Q1348" s="40">
        <v>1.2269938650306749E-2</v>
      </c>
      <c r="R1348" s="40">
        <v>6.1349693251533744E-3</v>
      </c>
      <c r="S1348" s="40">
        <v>6.1349693251533744E-3</v>
      </c>
      <c r="T1348" s="40">
        <v>0</v>
      </c>
      <c r="U1348" s="40">
        <v>163</v>
      </c>
    </row>
    <row r="1349" spans="1:21">
      <c r="A1349" s="40">
        <v>12</v>
      </c>
      <c r="B1349" s="40">
        <v>2</v>
      </c>
      <c r="C1349" s="40">
        <v>4</v>
      </c>
      <c r="D1349" s="40">
        <f t="shared" si="190"/>
        <v>0</v>
      </c>
      <c r="E1349" s="40">
        <f t="shared" si="191"/>
        <v>0</v>
      </c>
      <c r="F1349" s="40">
        <f t="shared" si="192"/>
        <v>0</v>
      </c>
      <c r="G1349" s="40">
        <f t="shared" si="193"/>
        <v>0</v>
      </c>
      <c r="H1349" s="40">
        <f t="shared" si="194"/>
        <v>0</v>
      </c>
      <c r="I1349" s="40">
        <f t="shared" si="195"/>
        <v>0</v>
      </c>
      <c r="J1349" s="40">
        <f t="shared" si="196"/>
        <v>0</v>
      </c>
      <c r="K1349" s="40">
        <f t="shared" si="197"/>
        <v>0</v>
      </c>
      <c r="L1349" s="40">
        <f t="shared" si="198"/>
        <v>0</v>
      </c>
      <c r="M1349" s="40">
        <v>0.98947368421052628</v>
      </c>
      <c r="N1349" s="40">
        <v>0.52631578947368418</v>
      </c>
      <c r="O1349" s="40">
        <v>0.15789473684210525</v>
      </c>
      <c r="P1349" s="40">
        <v>4.2105263157894736E-2</v>
      </c>
      <c r="Q1349" s="40">
        <v>1.0526315789473684E-2</v>
      </c>
      <c r="R1349" s="40">
        <v>0</v>
      </c>
      <c r="S1349" s="40">
        <v>0</v>
      </c>
      <c r="T1349" s="40">
        <v>0</v>
      </c>
      <c r="U1349" s="40">
        <v>95</v>
      </c>
    </row>
    <row r="1350" spans="1:21">
      <c r="A1350" s="40">
        <v>12</v>
      </c>
      <c r="B1350" s="40">
        <v>2</v>
      </c>
      <c r="C1350" s="40">
        <v>5</v>
      </c>
      <c r="D1350" s="40">
        <f t="shared" si="190"/>
        <v>0</v>
      </c>
      <c r="E1350" s="40">
        <f t="shared" si="191"/>
        <v>0</v>
      </c>
      <c r="F1350" s="40">
        <f t="shared" si="192"/>
        <v>0</v>
      </c>
      <c r="G1350" s="40">
        <f t="shared" si="193"/>
        <v>0</v>
      </c>
      <c r="H1350" s="40">
        <f t="shared" si="194"/>
        <v>0</v>
      </c>
      <c r="I1350" s="40">
        <f t="shared" si="195"/>
        <v>0</v>
      </c>
      <c r="J1350" s="40">
        <f t="shared" si="196"/>
        <v>0</v>
      </c>
      <c r="K1350" s="40">
        <f t="shared" si="197"/>
        <v>0</v>
      </c>
      <c r="L1350" s="40">
        <f t="shared" si="198"/>
        <v>0</v>
      </c>
      <c r="M1350" s="40">
        <v>0.9285714285714286</v>
      </c>
      <c r="N1350" s="40">
        <v>0.7142857142857143</v>
      </c>
      <c r="O1350" s="40">
        <v>0.2857142857142857</v>
      </c>
      <c r="P1350" s="40">
        <v>0.14285714285714285</v>
      </c>
      <c r="Q1350" s="40">
        <v>0</v>
      </c>
      <c r="R1350" s="40">
        <v>0</v>
      </c>
      <c r="S1350" s="40">
        <v>0</v>
      </c>
      <c r="T1350" s="40">
        <v>0</v>
      </c>
      <c r="U1350" s="40">
        <v>14</v>
      </c>
    </row>
    <row r="1351" spans="1:21">
      <c r="A1351" s="40">
        <v>12</v>
      </c>
      <c r="B1351" s="40">
        <v>2</v>
      </c>
      <c r="C1351" s="40">
        <v>6</v>
      </c>
      <c r="D1351" s="40">
        <f t="shared" si="190"/>
        <v>0</v>
      </c>
      <c r="E1351" s="40">
        <f t="shared" si="191"/>
        <v>0</v>
      </c>
      <c r="F1351" s="40">
        <f t="shared" si="192"/>
        <v>0</v>
      </c>
      <c r="G1351" s="40">
        <f t="shared" si="193"/>
        <v>0</v>
      </c>
      <c r="H1351" s="40">
        <f t="shared" si="194"/>
        <v>0</v>
      </c>
      <c r="I1351" s="40">
        <f t="shared" si="195"/>
        <v>0</v>
      </c>
      <c r="J1351" s="40">
        <f t="shared" si="196"/>
        <v>0</v>
      </c>
      <c r="K1351" s="40">
        <f t="shared" si="197"/>
        <v>0</v>
      </c>
      <c r="L1351" s="40">
        <f t="shared" si="198"/>
        <v>0</v>
      </c>
      <c r="M1351" s="40">
        <v>1</v>
      </c>
      <c r="N1351" s="40">
        <v>0.5</v>
      </c>
      <c r="O1351" s="40">
        <v>0.375</v>
      </c>
      <c r="P1351" s="40">
        <v>0</v>
      </c>
      <c r="Q1351" s="40">
        <v>0</v>
      </c>
      <c r="R1351" s="40">
        <v>0</v>
      </c>
      <c r="S1351" s="40">
        <v>0</v>
      </c>
      <c r="T1351" s="40">
        <v>0</v>
      </c>
      <c r="U1351" s="40">
        <v>8</v>
      </c>
    </row>
    <row r="1352" spans="1:21">
      <c r="A1352" s="40">
        <v>12</v>
      </c>
      <c r="B1352" s="40">
        <v>2</v>
      </c>
      <c r="C1352" s="40">
        <v>8</v>
      </c>
      <c r="D1352" s="40">
        <f t="shared" si="190"/>
        <v>0</v>
      </c>
      <c r="E1352" s="40">
        <f t="shared" si="191"/>
        <v>0</v>
      </c>
      <c r="F1352" s="40">
        <f t="shared" si="192"/>
        <v>0</v>
      </c>
      <c r="G1352" s="40">
        <f t="shared" si="193"/>
        <v>0</v>
      </c>
      <c r="H1352" s="40">
        <f t="shared" si="194"/>
        <v>0</v>
      </c>
      <c r="I1352" s="40">
        <f t="shared" si="195"/>
        <v>0</v>
      </c>
      <c r="J1352" s="40">
        <f t="shared" si="196"/>
        <v>0</v>
      </c>
      <c r="K1352" s="40">
        <f t="shared" si="197"/>
        <v>0</v>
      </c>
      <c r="L1352" s="40">
        <f t="shared" si="198"/>
        <v>0</v>
      </c>
      <c r="M1352" s="40">
        <v>1</v>
      </c>
      <c r="N1352" s="40">
        <v>1</v>
      </c>
      <c r="O1352" s="40">
        <v>1</v>
      </c>
      <c r="P1352" s="40">
        <v>1</v>
      </c>
      <c r="Q1352" s="40">
        <v>1</v>
      </c>
      <c r="R1352" s="40">
        <v>1</v>
      </c>
      <c r="S1352" s="40">
        <v>1</v>
      </c>
      <c r="T1352" s="40">
        <v>1</v>
      </c>
      <c r="U1352" s="40">
        <v>1</v>
      </c>
    </row>
    <row r="1353" spans="1:21">
      <c r="A1353" s="40">
        <v>12</v>
      </c>
      <c r="B1353" s="40">
        <v>3</v>
      </c>
      <c r="C1353" s="40">
        <v>1</v>
      </c>
      <c r="D1353" s="40">
        <f t="shared" si="190"/>
        <v>0</v>
      </c>
      <c r="E1353" s="40">
        <f t="shared" si="191"/>
        <v>0</v>
      </c>
      <c r="F1353" s="40">
        <f t="shared" si="192"/>
        <v>0</v>
      </c>
      <c r="G1353" s="40">
        <f t="shared" si="193"/>
        <v>0</v>
      </c>
      <c r="H1353" s="40">
        <f t="shared" si="194"/>
        <v>0</v>
      </c>
      <c r="I1353" s="40">
        <f t="shared" si="195"/>
        <v>0</v>
      </c>
      <c r="J1353" s="40">
        <f t="shared" si="196"/>
        <v>0</v>
      </c>
      <c r="K1353" s="40">
        <f t="shared" si="197"/>
        <v>0</v>
      </c>
      <c r="L1353" s="40">
        <f t="shared" si="198"/>
        <v>0</v>
      </c>
      <c r="M1353" s="40">
        <v>1</v>
      </c>
      <c r="N1353" s="40">
        <v>1</v>
      </c>
      <c r="O1353" s="40">
        <v>0</v>
      </c>
      <c r="P1353" s="40">
        <v>0</v>
      </c>
      <c r="Q1353" s="40">
        <v>0</v>
      </c>
      <c r="R1353" s="40">
        <v>0</v>
      </c>
      <c r="S1353" s="40">
        <v>0</v>
      </c>
      <c r="T1353" s="40">
        <v>0</v>
      </c>
      <c r="U1353" s="40">
        <v>1</v>
      </c>
    </row>
    <row r="1354" spans="1:21">
      <c r="A1354" s="40">
        <v>12</v>
      </c>
      <c r="B1354" s="40">
        <v>3</v>
      </c>
      <c r="C1354" s="40">
        <v>2</v>
      </c>
      <c r="D1354" s="40">
        <f t="shared" si="190"/>
        <v>0</v>
      </c>
      <c r="E1354" s="40">
        <f t="shared" si="191"/>
        <v>0</v>
      </c>
      <c r="F1354" s="40">
        <f t="shared" si="192"/>
        <v>0</v>
      </c>
      <c r="G1354" s="40">
        <f t="shared" si="193"/>
        <v>0</v>
      </c>
      <c r="H1354" s="40">
        <f t="shared" si="194"/>
        <v>0</v>
      </c>
      <c r="I1354" s="40">
        <f t="shared" si="195"/>
        <v>0</v>
      </c>
      <c r="J1354" s="40">
        <f t="shared" si="196"/>
        <v>0</v>
      </c>
      <c r="K1354" s="40">
        <f t="shared" si="197"/>
        <v>0</v>
      </c>
      <c r="L1354" s="40">
        <f t="shared" si="198"/>
        <v>0</v>
      </c>
      <c r="M1354" s="40">
        <v>1</v>
      </c>
      <c r="N1354" s="40">
        <v>0.61538461538461542</v>
      </c>
      <c r="O1354" s="40">
        <v>7.6923076923076927E-2</v>
      </c>
      <c r="P1354" s="40">
        <v>1.9230769230769232E-2</v>
      </c>
      <c r="Q1354" s="40">
        <v>9.6153846153846159E-3</v>
      </c>
      <c r="R1354" s="40">
        <v>9.6153846153846159E-3</v>
      </c>
      <c r="S1354" s="40">
        <v>0</v>
      </c>
      <c r="T1354" s="40">
        <v>0</v>
      </c>
      <c r="U1354" s="40">
        <v>104</v>
      </c>
    </row>
    <row r="1355" spans="1:21">
      <c r="A1355" s="40">
        <v>12</v>
      </c>
      <c r="B1355" s="40">
        <v>3</v>
      </c>
      <c r="C1355" s="40">
        <v>3</v>
      </c>
      <c r="D1355" s="40">
        <f t="shared" si="190"/>
        <v>0</v>
      </c>
      <c r="E1355" s="40">
        <f t="shared" si="191"/>
        <v>0</v>
      </c>
      <c r="F1355" s="40">
        <f t="shared" si="192"/>
        <v>0</v>
      </c>
      <c r="G1355" s="40">
        <f t="shared" si="193"/>
        <v>0</v>
      </c>
      <c r="H1355" s="40">
        <f t="shared" si="194"/>
        <v>0</v>
      </c>
      <c r="I1355" s="40">
        <f t="shared" si="195"/>
        <v>0</v>
      </c>
      <c r="J1355" s="40">
        <f t="shared" si="196"/>
        <v>0</v>
      </c>
      <c r="K1355" s="40">
        <f t="shared" si="197"/>
        <v>0</v>
      </c>
      <c r="L1355" s="40">
        <f t="shared" si="198"/>
        <v>0</v>
      </c>
      <c r="M1355" s="40">
        <v>1</v>
      </c>
      <c r="N1355" s="40">
        <v>0.69230769230769229</v>
      </c>
      <c r="O1355" s="40">
        <v>0.2264957264957265</v>
      </c>
      <c r="P1355" s="40">
        <v>3.8461538461538464E-2</v>
      </c>
      <c r="Q1355" s="40">
        <v>8.5470085470085479E-3</v>
      </c>
      <c r="R1355" s="40">
        <v>0</v>
      </c>
      <c r="S1355" s="40">
        <v>0</v>
      </c>
      <c r="T1355" s="40">
        <v>0</v>
      </c>
      <c r="U1355" s="40">
        <v>234</v>
      </c>
    </row>
    <row r="1356" spans="1:21">
      <c r="A1356" s="40">
        <v>12</v>
      </c>
      <c r="B1356" s="40">
        <v>3</v>
      </c>
      <c r="C1356" s="40">
        <v>4</v>
      </c>
      <c r="D1356" s="40">
        <f t="shared" si="190"/>
        <v>0</v>
      </c>
      <c r="E1356" s="40">
        <f t="shared" si="191"/>
        <v>0</v>
      </c>
      <c r="F1356" s="40">
        <f t="shared" si="192"/>
        <v>0</v>
      </c>
      <c r="G1356" s="40">
        <f t="shared" si="193"/>
        <v>0</v>
      </c>
      <c r="H1356" s="40">
        <f t="shared" si="194"/>
        <v>0</v>
      </c>
      <c r="I1356" s="40">
        <f t="shared" si="195"/>
        <v>0</v>
      </c>
      <c r="J1356" s="40">
        <f t="shared" si="196"/>
        <v>0</v>
      </c>
      <c r="K1356" s="40">
        <f t="shared" si="197"/>
        <v>0</v>
      </c>
      <c r="L1356" s="40">
        <f t="shared" si="198"/>
        <v>0</v>
      </c>
      <c r="M1356" s="40">
        <v>1</v>
      </c>
      <c r="N1356" s="40">
        <v>0.67479674796747968</v>
      </c>
      <c r="O1356" s="40">
        <v>0.27642276422764228</v>
      </c>
      <c r="P1356" s="40">
        <v>7.3170731707317069E-2</v>
      </c>
      <c r="Q1356" s="40">
        <v>2.032520325203252E-2</v>
      </c>
      <c r="R1356" s="40">
        <v>8.130081300813009E-3</v>
      </c>
      <c r="S1356" s="40">
        <v>0</v>
      </c>
      <c r="T1356" s="40">
        <v>0</v>
      </c>
      <c r="U1356" s="40">
        <v>246</v>
      </c>
    </row>
    <row r="1357" spans="1:21">
      <c r="A1357" s="40">
        <v>12</v>
      </c>
      <c r="B1357" s="40">
        <v>3</v>
      </c>
      <c r="C1357" s="40">
        <v>5</v>
      </c>
      <c r="D1357" s="40">
        <f t="shared" si="190"/>
        <v>0</v>
      </c>
      <c r="E1357" s="40">
        <f t="shared" si="191"/>
        <v>0</v>
      </c>
      <c r="F1357" s="40">
        <f t="shared" si="192"/>
        <v>0</v>
      </c>
      <c r="G1357" s="40">
        <f t="shared" si="193"/>
        <v>0</v>
      </c>
      <c r="H1357" s="40">
        <f t="shared" si="194"/>
        <v>0</v>
      </c>
      <c r="I1357" s="40">
        <f t="shared" si="195"/>
        <v>0</v>
      </c>
      <c r="J1357" s="40">
        <f t="shared" si="196"/>
        <v>0</v>
      </c>
      <c r="K1357" s="40">
        <f t="shared" si="197"/>
        <v>0</v>
      </c>
      <c r="L1357" s="40">
        <f t="shared" si="198"/>
        <v>0</v>
      </c>
      <c r="M1357" s="40">
        <v>1</v>
      </c>
      <c r="N1357" s="40">
        <v>0.73913043478260865</v>
      </c>
      <c r="O1357" s="40">
        <v>0.33695652173913043</v>
      </c>
      <c r="P1357" s="40">
        <v>0.15217391304347827</v>
      </c>
      <c r="Q1357" s="40">
        <v>2.1739130434782608E-2</v>
      </c>
      <c r="R1357" s="40">
        <v>1.0869565217391304E-2</v>
      </c>
      <c r="S1357" s="40">
        <v>0</v>
      </c>
      <c r="T1357" s="40">
        <v>0</v>
      </c>
      <c r="U1357" s="40">
        <v>92</v>
      </c>
    </row>
    <row r="1358" spans="1:21">
      <c r="A1358" s="40">
        <v>12</v>
      </c>
      <c r="B1358" s="40">
        <v>3</v>
      </c>
      <c r="C1358" s="40">
        <v>6</v>
      </c>
      <c r="D1358" s="40">
        <f t="shared" si="190"/>
        <v>0</v>
      </c>
      <c r="E1358" s="40">
        <f t="shared" si="191"/>
        <v>0</v>
      </c>
      <c r="F1358" s="40">
        <f t="shared" si="192"/>
        <v>0</v>
      </c>
      <c r="G1358" s="40">
        <f t="shared" si="193"/>
        <v>0</v>
      </c>
      <c r="H1358" s="40">
        <f t="shared" si="194"/>
        <v>0</v>
      </c>
      <c r="I1358" s="40">
        <f t="shared" si="195"/>
        <v>0</v>
      </c>
      <c r="J1358" s="40">
        <f t="shared" si="196"/>
        <v>0</v>
      </c>
      <c r="K1358" s="40">
        <f t="shared" si="197"/>
        <v>0</v>
      </c>
      <c r="L1358" s="40">
        <f t="shared" si="198"/>
        <v>0</v>
      </c>
      <c r="M1358" s="40">
        <v>1</v>
      </c>
      <c r="N1358" s="40">
        <v>0.66666666666666663</v>
      </c>
      <c r="O1358" s="40">
        <v>0.36666666666666664</v>
      </c>
      <c r="P1358" s="40">
        <v>0.2</v>
      </c>
      <c r="Q1358" s="40">
        <v>0.2</v>
      </c>
      <c r="R1358" s="40">
        <v>6.6666666666666666E-2</v>
      </c>
      <c r="S1358" s="40">
        <v>6.6666666666666666E-2</v>
      </c>
      <c r="T1358" s="40">
        <v>3.3333333333333333E-2</v>
      </c>
      <c r="U1358" s="40">
        <v>30</v>
      </c>
    </row>
    <row r="1359" spans="1:21">
      <c r="A1359" s="40">
        <v>12</v>
      </c>
      <c r="B1359" s="40">
        <v>3</v>
      </c>
      <c r="C1359" s="40">
        <v>7</v>
      </c>
      <c r="D1359" s="40">
        <f t="shared" si="190"/>
        <v>0</v>
      </c>
      <c r="E1359" s="40">
        <f t="shared" si="191"/>
        <v>0</v>
      </c>
      <c r="F1359" s="40">
        <f t="shared" si="192"/>
        <v>0</v>
      </c>
      <c r="G1359" s="40">
        <f t="shared" si="193"/>
        <v>0</v>
      </c>
      <c r="H1359" s="40">
        <f t="shared" si="194"/>
        <v>0</v>
      </c>
      <c r="I1359" s="40">
        <f t="shared" si="195"/>
        <v>0</v>
      </c>
      <c r="J1359" s="40">
        <f t="shared" si="196"/>
        <v>0</v>
      </c>
      <c r="K1359" s="40">
        <f t="shared" si="197"/>
        <v>0</v>
      </c>
      <c r="L1359" s="40">
        <f t="shared" si="198"/>
        <v>0</v>
      </c>
      <c r="M1359" s="40">
        <v>1</v>
      </c>
      <c r="N1359" s="40">
        <v>0.75</v>
      </c>
      <c r="O1359" s="40">
        <v>0.5</v>
      </c>
      <c r="P1359" s="40">
        <v>0.33333333333333331</v>
      </c>
      <c r="Q1359" s="40">
        <v>0.25</v>
      </c>
      <c r="R1359" s="40">
        <v>8.3333333333333329E-2</v>
      </c>
      <c r="S1359" s="40">
        <v>0</v>
      </c>
      <c r="T1359" s="40">
        <v>0</v>
      </c>
      <c r="U1359" s="40">
        <v>12</v>
      </c>
    </row>
    <row r="1360" spans="1:21">
      <c r="A1360" s="40">
        <v>12</v>
      </c>
      <c r="B1360" s="40">
        <v>3</v>
      </c>
      <c r="C1360" s="40">
        <v>8</v>
      </c>
      <c r="D1360" s="40">
        <f t="shared" si="190"/>
        <v>0</v>
      </c>
      <c r="E1360" s="40">
        <f t="shared" si="191"/>
        <v>0</v>
      </c>
      <c r="F1360" s="40">
        <f t="shared" si="192"/>
        <v>0</v>
      </c>
      <c r="G1360" s="40">
        <f t="shared" si="193"/>
        <v>0</v>
      </c>
      <c r="H1360" s="40">
        <f t="shared" si="194"/>
        <v>0</v>
      </c>
      <c r="I1360" s="40">
        <f t="shared" si="195"/>
        <v>0</v>
      </c>
      <c r="J1360" s="40">
        <f t="shared" si="196"/>
        <v>0</v>
      </c>
      <c r="K1360" s="40">
        <f t="shared" si="197"/>
        <v>0</v>
      </c>
      <c r="L1360" s="40">
        <f t="shared" si="198"/>
        <v>0</v>
      </c>
      <c r="M1360" s="40">
        <v>1</v>
      </c>
      <c r="N1360" s="40">
        <v>1</v>
      </c>
      <c r="O1360" s="40">
        <v>1</v>
      </c>
      <c r="P1360" s="40">
        <v>1</v>
      </c>
      <c r="Q1360" s="40">
        <v>0.5</v>
      </c>
      <c r="R1360" s="40">
        <v>0</v>
      </c>
      <c r="S1360" s="40">
        <v>0</v>
      </c>
      <c r="T1360" s="40">
        <v>0</v>
      </c>
      <c r="U1360" s="40">
        <v>2</v>
      </c>
    </row>
    <row r="1361" spans="1:21">
      <c r="A1361" s="40">
        <v>12</v>
      </c>
      <c r="B1361" s="40">
        <v>4</v>
      </c>
      <c r="C1361" s="40">
        <v>2</v>
      </c>
      <c r="D1361" s="40">
        <f t="shared" si="190"/>
        <v>0</v>
      </c>
      <c r="E1361" s="40">
        <f t="shared" si="191"/>
        <v>0</v>
      </c>
      <c r="F1361" s="40">
        <f t="shared" si="192"/>
        <v>0</v>
      </c>
      <c r="G1361" s="40">
        <f t="shared" si="193"/>
        <v>0</v>
      </c>
      <c r="H1361" s="40">
        <f t="shared" si="194"/>
        <v>0</v>
      </c>
      <c r="I1361" s="40">
        <f t="shared" si="195"/>
        <v>0</v>
      </c>
      <c r="J1361" s="40">
        <f t="shared" si="196"/>
        <v>0</v>
      </c>
      <c r="K1361" s="40">
        <f t="shared" si="197"/>
        <v>0</v>
      </c>
      <c r="L1361" s="40">
        <f t="shared" si="198"/>
        <v>0</v>
      </c>
      <c r="M1361" s="40">
        <v>1</v>
      </c>
      <c r="N1361" s="40">
        <v>1</v>
      </c>
      <c r="O1361" s="40">
        <v>0.23529411764705882</v>
      </c>
      <c r="P1361" s="40">
        <v>2.9411764705882353E-2</v>
      </c>
      <c r="Q1361" s="40">
        <v>2.9411764705882353E-2</v>
      </c>
      <c r="R1361" s="40">
        <v>2.9411764705882353E-2</v>
      </c>
      <c r="S1361" s="40">
        <v>2.9411764705882353E-2</v>
      </c>
      <c r="T1361" s="40">
        <v>2.9411764705882353E-2</v>
      </c>
      <c r="U1361" s="40">
        <v>34</v>
      </c>
    </row>
    <row r="1362" spans="1:21">
      <c r="A1362" s="40">
        <v>12</v>
      </c>
      <c r="B1362" s="40">
        <v>4</v>
      </c>
      <c r="C1362" s="40">
        <v>3</v>
      </c>
      <c r="D1362" s="40">
        <f t="shared" si="190"/>
        <v>0</v>
      </c>
      <c r="E1362" s="40">
        <f t="shared" si="191"/>
        <v>0</v>
      </c>
      <c r="F1362" s="40">
        <f t="shared" si="192"/>
        <v>0</v>
      </c>
      <c r="G1362" s="40">
        <f t="shared" si="193"/>
        <v>0</v>
      </c>
      <c r="H1362" s="40">
        <f t="shared" si="194"/>
        <v>0</v>
      </c>
      <c r="I1362" s="40">
        <f t="shared" si="195"/>
        <v>0</v>
      </c>
      <c r="J1362" s="40">
        <f t="shared" si="196"/>
        <v>0</v>
      </c>
      <c r="K1362" s="40">
        <f t="shared" si="197"/>
        <v>0</v>
      </c>
      <c r="L1362" s="40">
        <f t="shared" si="198"/>
        <v>0</v>
      </c>
      <c r="M1362" s="40">
        <v>1</v>
      </c>
      <c r="N1362" s="40">
        <v>1</v>
      </c>
      <c r="O1362" s="40">
        <v>0.32298136645962733</v>
      </c>
      <c r="P1362" s="40">
        <v>9.9378881987577633E-2</v>
      </c>
      <c r="Q1362" s="40">
        <v>4.3478260869565216E-2</v>
      </c>
      <c r="R1362" s="40">
        <v>2.4844720496894408E-2</v>
      </c>
      <c r="S1362" s="40">
        <v>1.2422360248447204E-2</v>
      </c>
      <c r="T1362" s="40">
        <v>6.2111801242236021E-3</v>
      </c>
      <c r="U1362" s="40">
        <v>161</v>
      </c>
    </row>
    <row r="1363" spans="1:21">
      <c r="A1363" s="40">
        <v>12</v>
      </c>
      <c r="B1363" s="40">
        <v>4</v>
      </c>
      <c r="C1363" s="40">
        <v>4</v>
      </c>
      <c r="D1363" s="40">
        <f t="shared" si="190"/>
        <v>0</v>
      </c>
      <c r="E1363" s="40">
        <f t="shared" si="191"/>
        <v>0</v>
      </c>
      <c r="F1363" s="40">
        <f t="shared" si="192"/>
        <v>0</v>
      </c>
      <c r="G1363" s="40">
        <f t="shared" si="193"/>
        <v>0</v>
      </c>
      <c r="H1363" s="40">
        <f t="shared" si="194"/>
        <v>0</v>
      </c>
      <c r="I1363" s="40">
        <f t="shared" si="195"/>
        <v>0</v>
      </c>
      <c r="J1363" s="40">
        <f t="shared" si="196"/>
        <v>0</v>
      </c>
      <c r="K1363" s="40">
        <f t="shared" si="197"/>
        <v>0</v>
      </c>
      <c r="L1363" s="40">
        <f t="shared" si="198"/>
        <v>0</v>
      </c>
      <c r="M1363" s="40">
        <v>1</v>
      </c>
      <c r="N1363" s="40">
        <v>0.9932659932659933</v>
      </c>
      <c r="O1363" s="40">
        <v>0.54545454545454541</v>
      </c>
      <c r="P1363" s="40">
        <v>0.20202020202020202</v>
      </c>
      <c r="Q1363" s="40">
        <v>4.3771043771043773E-2</v>
      </c>
      <c r="R1363" s="40">
        <v>1.3468013468013467E-2</v>
      </c>
      <c r="S1363" s="40">
        <v>3.3670033670033669E-3</v>
      </c>
      <c r="T1363" s="40">
        <v>3.3670033670033669E-3</v>
      </c>
      <c r="U1363" s="40">
        <v>297</v>
      </c>
    </row>
    <row r="1364" spans="1:21">
      <c r="A1364" s="40">
        <v>12</v>
      </c>
      <c r="B1364" s="40">
        <v>4</v>
      </c>
      <c r="C1364" s="40">
        <v>5</v>
      </c>
      <c r="D1364" s="40">
        <f t="shared" si="190"/>
        <v>0</v>
      </c>
      <c r="E1364" s="40">
        <f t="shared" si="191"/>
        <v>0</v>
      </c>
      <c r="F1364" s="40">
        <f t="shared" si="192"/>
        <v>0</v>
      </c>
      <c r="G1364" s="40">
        <f t="shared" si="193"/>
        <v>0</v>
      </c>
      <c r="H1364" s="40">
        <f t="shared" si="194"/>
        <v>0</v>
      </c>
      <c r="I1364" s="40">
        <f t="shared" si="195"/>
        <v>0</v>
      </c>
      <c r="J1364" s="40">
        <f t="shared" si="196"/>
        <v>0</v>
      </c>
      <c r="K1364" s="40">
        <f t="shared" si="197"/>
        <v>0</v>
      </c>
      <c r="L1364" s="40">
        <f t="shared" si="198"/>
        <v>0</v>
      </c>
      <c r="M1364" s="40">
        <v>1</v>
      </c>
      <c r="N1364" s="40">
        <v>0.98076923076923073</v>
      </c>
      <c r="O1364" s="40">
        <v>0.53846153846153844</v>
      </c>
      <c r="P1364" s="40">
        <v>0.23076923076923078</v>
      </c>
      <c r="Q1364" s="40">
        <v>9.6153846153846159E-2</v>
      </c>
      <c r="R1364" s="40">
        <v>2.564102564102564E-2</v>
      </c>
      <c r="S1364" s="40">
        <v>6.41025641025641E-3</v>
      </c>
      <c r="T1364" s="40">
        <v>0</v>
      </c>
      <c r="U1364" s="40">
        <v>156</v>
      </c>
    </row>
    <row r="1365" spans="1:21">
      <c r="A1365" s="40">
        <v>12</v>
      </c>
      <c r="B1365" s="40">
        <v>4</v>
      </c>
      <c r="C1365" s="40">
        <v>6</v>
      </c>
      <c r="D1365" s="40">
        <f t="shared" si="190"/>
        <v>0</v>
      </c>
      <c r="E1365" s="40">
        <f t="shared" si="191"/>
        <v>0</v>
      </c>
      <c r="F1365" s="40">
        <f t="shared" si="192"/>
        <v>0</v>
      </c>
      <c r="G1365" s="40">
        <f t="shared" si="193"/>
        <v>0</v>
      </c>
      <c r="H1365" s="40">
        <f t="shared" si="194"/>
        <v>0</v>
      </c>
      <c r="I1365" s="40">
        <f t="shared" si="195"/>
        <v>0</v>
      </c>
      <c r="J1365" s="40">
        <f t="shared" si="196"/>
        <v>0</v>
      </c>
      <c r="K1365" s="40">
        <f t="shared" si="197"/>
        <v>0</v>
      </c>
      <c r="L1365" s="40">
        <f t="shared" si="198"/>
        <v>0</v>
      </c>
      <c r="M1365" s="40">
        <v>1</v>
      </c>
      <c r="N1365" s="40">
        <v>0.97368421052631582</v>
      </c>
      <c r="O1365" s="40">
        <v>0.68421052631578949</v>
      </c>
      <c r="P1365" s="40">
        <v>0.28947368421052633</v>
      </c>
      <c r="Q1365" s="40">
        <v>0.14473684210526316</v>
      </c>
      <c r="R1365" s="40">
        <v>7.8947368421052627E-2</v>
      </c>
      <c r="S1365" s="40">
        <v>2.6315789473684209E-2</v>
      </c>
      <c r="T1365" s="40">
        <v>2.6315789473684209E-2</v>
      </c>
      <c r="U1365" s="40">
        <v>76</v>
      </c>
    </row>
    <row r="1366" spans="1:21">
      <c r="A1366" s="40">
        <v>12</v>
      </c>
      <c r="B1366" s="40">
        <v>4</v>
      </c>
      <c r="C1366" s="40">
        <v>7</v>
      </c>
      <c r="D1366" s="40">
        <f t="shared" si="190"/>
        <v>0</v>
      </c>
      <c r="E1366" s="40">
        <f t="shared" si="191"/>
        <v>0</v>
      </c>
      <c r="F1366" s="40">
        <f t="shared" si="192"/>
        <v>0</v>
      </c>
      <c r="G1366" s="40">
        <f t="shared" si="193"/>
        <v>0</v>
      </c>
      <c r="H1366" s="40">
        <f t="shared" si="194"/>
        <v>0</v>
      </c>
      <c r="I1366" s="40">
        <f t="shared" si="195"/>
        <v>0</v>
      </c>
      <c r="J1366" s="40">
        <f t="shared" si="196"/>
        <v>0</v>
      </c>
      <c r="K1366" s="40">
        <f t="shared" si="197"/>
        <v>0</v>
      </c>
      <c r="L1366" s="40">
        <f t="shared" si="198"/>
        <v>0</v>
      </c>
      <c r="M1366" s="40">
        <v>1</v>
      </c>
      <c r="N1366" s="40">
        <v>0.967741935483871</v>
      </c>
      <c r="O1366" s="40">
        <v>0.64516129032258063</v>
      </c>
      <c r="P1366" s="40">
        <v>0.35483870967741937</v>
      </c>
      <c r="Q1366" s="40">
        <v>0.22580645161290322</v>
      </c>
      <c r="R1366" s="40">
        <v>9.6774193548387094E-2</v>
      </c>
      <c r="S1366" s="40">
        <v>3.2258064516129031E-2</v>
      </c>
      <c r="T1366" s="40">
        <v>3.2258064516129031E-2</v>
      </c>
      <c r="U1366" s="40">
        <v>31</v>
      </c>
    </row>
    <row r="1367" spans="1:21">
      <c r="A1367" s="40">
        <v>12</v>
      </c>
      <c r="B1367" s="40">
        <v>4</v>
      </c>
      <c r="C1367" s="40">
        <v>8</v>
      </c>
      <c r="D1367" s="40">
        <f t="shared" si="190"/>
        <v>0</v>
      </c>
      <c r="E1367" s="40">
        <f t="shared" si="191"/>
        <v>0</v>
      </c>
      <c r="F1367" s="40">
        <f t="shared" si="192"/>
        <v>0</v>
      </c>
      <c r="G1367" s="40">
        <f t="shared" si="193"/>
        <v>0</v>
      </c>
      <c r="H1367" s="40">
        <f t="shared" si="194"/>
        <v>0</v>
      </c>
      <c r="I1367" s="40">
        <f t="shared" si="195"/>
        <v>0</v>
      </c>
      <c r="J1367" s="40">
        <f t="shared" si="196"/>
        <v>0</v>
      </c>
      <c r="K1367" s="40">
        <f t="shared" si="197"/>
        <v>0</v>
      </c>
      <c r="L1367" s="40">
        <f t="shared" si="198"/>
        <v>0</v>
      </c>
      <c r="M1367" s="40">
        <v>1</v>
      </c>
      <c r="N1367" s="40">
        <v>1</v>
      </c>
      <c r="O1367" s="40">
        <v>0.375</v>
      </c>
      <c r="P1367" s="40">
        <v>0.25</v>
      </c>
      <c r="Q1367" s="40">
        <v>0.125</v>
      </c>
      <c r="R1367" s="40">
        <v>0</v>
      </c>
      <c r="S1367" s="40">
        <v>0</v>
      </c>
      <c r="T1367" s="40">
        <v>0</v>
      </c>
      <c r="U1367" s="40">
        <v>8</v>
      </c>
    </row>
    <row r="1368" spans="1:21">
      <c r="A1368" s="40">
        <v>12</v>
      </c>
      <c r="B1368" s="40">
        <v>4</v>
      </c>
      <c r="C1368" s="40">
        <v>9</v>
      </c>
      <c r="D1368" s="40">
        <f t="shared" si="190"/>
        <v>0</v>
      </c>
      <c r="E1368" s="40">
        <f t="shared" si="191"/>
        <v>0</v>
      </c>
      <c r="F1368" s="40">
        <f t="shared" si="192"/>
        <v>0</v>
      </c>
      <c r="G1368" s="40">
        <f t="shared" si="193"/>
        <v>0</v>
      </c>
      <c r="H1368" s="40">
        <f t="shared" si="194"/>
        <v>0</v>
      </c>
      <c r="I1368" s="40">
        <f t="shared" si="195"/>
        <v>0</v>
      </c>
      <c r="J1368" s="40">
        <f t="shared" si="196"/>
        <v>0</v>
      </c>
      <c r="K1368" s="40">
        <f t="shared" si="197"/>
        <v>0</v>
      </c>
      <c r="L1368" s="40">
        <f t="shared" si="198"/>
        <v>0</v>
      </c>
      <c r="M1368" s="40">
        <v>1</v>
      </c>
      <c r="N1368" s="40">
        <v>1</v>
      </c>
      <c r="O1368" s="40">
        <v>1</v>
      </c>
      <c r="P1368" s="40">
        <v>0.33333333333333331</v>
      </c>
      <c r="Q1368" s="40">
        <v>0.33333333333333331</v>
      </c>
      <c r="R1368" s="40">
        <v>0.33333333333333331</v>
      </c>
      <c r="S1368" s="40">
        <v>0.33333333333333331</v>
      </c>
      <c r="T1368" s="40">
        <v>0</v>
      </c>
      <c r="U1368" s="40">
        <v>3</v>
      </c>
    </row>
    <row r="1369" spans="1:21">
      <c r="A1369" s="40">
        <v>12</v>
      </c>
      <c r="B1369" s="40">
        <v>4</v>
      </c>
      <c r="C1369" s="40">
        <v>11</v>
      </c>
      <c r="D1369" s="40">
        <f t="shared" si="190"/>
        <v>0</v>
      </c>
      <c r="E1369" s="40">
        <f t="shared" si="191"/>
        <v>0</v>
      </c>
      <c r="F1369" s="40">
        <f t="shared" si="192"/>
        <v>0</v>
      </c>
      <c r="G1369" s="40">
        <f t="shared" si="193"/>
        <v>0</v>
      </c>
      <c r="H1369" s="40">
        <f t="shared" si="194"/>
        <v>0</v>
      </c>
      <c r="I1369" s="40">
        <f t="shared" si="195"/>
        <v>0</v>
      </c>
      <c r="J1369" s="40">
        <f t="shared" si="196"/>
        <v>0</v>
      </c>
      <c r="K1369" s="40">
        <f t="shared" si="197"/>
        <v>0</v>
      </c>
      <c r="L1369" s="40">
        <f t="shared" si="198"/>
        <v>0</v>
      </c>
      <c r="M1369" s="40">
        <v>1</v>
      </c>
      <c r="N1369" s="40">
        <v>1</v>
      </c>
      <c r="O1369" s="40">
        <v>0</v>
      </c>
      <c r="P1369" s="40">
        <v>0</v>
      </c>
      <c r="Q1369" s="40">
        <v>0</v>
      </c>
      <c r="R1369" s="40">
        <v>0</v>
      </c>
      <c r="S1369" s="40">
        <v>0</v>
      </c>
      <c r="T1369" s="40">
        <v>0</v>
      </c>
      <c r="U1369" s="40">
        <v>1</v>
      </c>
    </row>
    <row r="1370" spans="1:21">
      <c r="A1370" s="40">
        <v>12</v>
      </c>
      <c r="B1370" s="40">
        <v>5</v>
      </c>
      <c r="C1370" s="40">
        <v>2</v>
      </c>
      <c r="D1370" s="40">
        <f t="shared" si="190"/>
        <v>0</v>
      </c>
      <c r="E1370" s="40">
        <f t="shared" si="191"/>
        <v>0</v>
      </c>
      <c r="F1370" s="40">
        <f t="shared" si="192"/>
        <v>0</v>
      </c>
      <c r="G1370" s="40">
        <f t="shared" si="193"/>
        <v>0</v>
      </c>
      <c r="H1370" s="40">
        <f t="shared" si="194"/>
        <v>0</v>
      </c>
      <c r="I1370" s="40">
        <f t="shared" si="195"/>
        <v>0</v>
      </c>
      <c r="J1370" s="40">
        <f t="shared" si="196"/>
        <v>0</v>
      </c>
      <c r="K1370" s="40">
        <f t="shared" si="197"/>
        <v>0</v>
      </c>
      <c r="L1370" s="40">
        <f t="shared" si="198"/>
        <v>0</v>
      </c>
      <c r="M1370" s="40">
        <v>1</v>
      </c>
      <c r="N1370" s="40">
        <v>1</v>
      </c>
      <c r="O1370" s="40">
        <v>0.16666666666666666</v>
      </c>
      <c r="P1370" s="40">
        <v>0.16666666666666666</v>
      </c>
      <c r="Q1370" s="40">
        <v>0</v>
      </c>
      <c r="R1370" s="40">
        <v>0</v>
      </c>
      <c r="S1370" s="40">
        <v>0</v>
      </c>
      <c r="T1370" s="40">
        <v>0</v>
      </c>
      <c r="U1370" s="40">
        <v>6</v>
      </c>
    </row>
    <row r="1371" spans="1:21">
      <c r="A1371" s="40">
        <v>12</v>
      </c>
      <c r="B1371" s="40">
        <v>5</v>
      </c>
      <c r="C1371" s="40">
        <v>3</v>
      </c>
      <c r="D1371" s="40">
        <f t="shared" si="190"/>
        <v>0</v>
      </c>
      <c r="E1371" s="40">
        <f t="shared" si="191"/>
        <v>0</v>
      </c>
      <c r="F1371" s="40">
        <f t="shared" si="192"/>
        <v>0</v>
      </c>
      <c r="G1371" s="40">
        <f t="shared" si="193"/>
        <v>0</v>
      </c>
      <c r="H1371" s="40">
        <f t="shared" si="194"/>
        <v>0</v>
      </c>
      <c r="I1371" s="40">
        <f t="shared" si="195"/>
        <v>0</v>
      </c>
      <c r="J1371" s="40">
        <f t="shared" si="196"/>
        <v>0</v>
      </c>
      <c r="K1371" s="40">
        <f t="shared" si="197"/>
        <v>0</v>
      </c>
      <c r="L1371" s="40">
        <f t="shared" si="198"/>
        <v>0</v>
      </c>
      <c r="M1371" s="40">
        <v>1</v>
      </c>
      <c r="N1371" s="40">
        <v>1</v>
      </c>
      <c r="O1371" s="40">
        <v>0.61904761904761907</v>
      </c>
      <c r="P1371" s="40">
        <v>0.21428571428571427</v>
      </c>
      <c r="Q1371" s="40">
        <v>5.9523809523809521E-2</v>
      </c>
      <c r="R1371" s="40">
        <v>1.1904761904761904E-2</v>
      </c>
      <c r="S1371" s="40">
        <v>1.1904761904761904E-2</v>
      </c>
      <c r="T1371" s="40">
        <v>1.1904761904761904E-2</v>
      </c>
      <c r="U1371" s="40">
        <v>84</v>
      </c>
    </row>
    <row r="1372" spans="1:21">
      <c r="A1372" s="40">
        <v>12</v>
      </c>
      <c r="B1372" s="40">
        <v>5</v>
      </c>
      <c r="C1372" s="40">
        <v>4</v>
      </c>
      <c r="D1372" s="40">
        <f t="shared" si="190"/>
        <v>0</v>
      </c>
      <c r="E1372" s="40">
        <f t="shared" si="191"/>
        <v>0</v>
      </c>
      <c r="F1372" s="40">
        <f t="shared" si="192"/>
        <v>0</v>
      </c>
      <c r="G1372" s="40">
        <f t="shared" si="193"/>
        <v>0</v>
      </c>
      <c r="H1372" s="40">
        <f t="shared" si="194"/>
        <v>0</v>
      </c>
      <c r="I1372" s="40">
        <f t="shared" si="195"/>
        <v>0</v>
      </c>
      <c r="J1372" s="40">
        <f t="shared" si="196"/>
        <v>0</v>
      </c>
      <c r="K1372" s="40">
        <f t="shared" si="197"/>
        <v>0</v>
      </c>
      <c r="L1372" s="40">
        <f t="shared" si="198"/>
        <v>0</v>
      </c>
      <c r="M1372" s="40">
        <v>1</v>
      </c>
      <c r="N1372" s="40">
        <v>1</v>
      </c>
      <c r="O1372" s="40">
        <v>0.67322834645669294</v>
      </c>
      <c r="P1372" s="40">
        <v>0.34251968503937008</v>
      </c>
      <c r="Q1372" s="40">
        <v>0.11811023622047244</v>
      </c>
      <c r="R1372" s="40">
        <v>1.968503937007874E-2</v>
      </c>
      <c r="S1372" s="40">
        <v>0</v>
      </c>
      <c r="T1372" s="40">
        <v>0</v>
      </c>
      <c r="U1372" s="40">
        <v>254</v>
      </c>
    </row>
    <row r="1373" spans="1:21">
      <c r="A1373" s="40">
        <v>12</v>
      </c>
      <c r="B1373" s="40">
        <v>5</v>
      </c>
      <c r="C1373" s="40">
        <v>5</v>
      </c>
      <c r="D1373" s="40">
        <f t="shared" si="190"/>
        <v>0</v>
      </c>
      <c r="E1373" s="40">
        <f t="shared" si="191"/>
        <v>0</v>
      </c>
      <c r="F1373" s="40">
        <f t="shared" si="192"/>
        <v>0</v>
      </c>
      <c r="G1373" s="40">
        <f t="shared" si="193"/>
        <v>0</v>
      </c>
      <c r="H1373" s="40">
        <f t="shared" si="194"/>
        <v>0</v>
      </c>
      <c r="I1373" s="40">
        <f t="shared" si="195"/>
        <v>0</v>
      </c>
      <c r="J1373" s="40">
        <f t="shared" si="196"/>
        <v>0</v>
      </c>
      <c r="K1373" s="40">
        <f t="shared" si="197"/>
        <v>0</v>
      </c>
      <c r="L1373" s="40">
        <f t="shared" si="198"/>
        <v>0</v>
      </c>
      <c r="M1373" s="40">
        <v>1</v>
      </c>
      <c r="N1373" s="40">
        <v>1</v>
      </c>
      <c r="O1373" s="40">
        <v>0.73684210526315785</v>
      </c>
      <c r="P1373" s="40">
        <v>0.43157894736842106</v>
      </c>
      <c r="Q1373" s="40">
        <v>0.2</v>
      </c>
      <c r="R1373" s="40">
        <v>7.8947368421052627E-2</v>
      </c>
      <c r="S1373" s="40">
        <v>2.1052631578947368E-2</v>
      </c>
      <c r="T1373" s="40">
        <v>1.0526315789473684E-2</v>
      </c>
      <c r="U1373" s="40">
        <v>190</v>
      </c>
    </row>
    <row r="1374" spans="1:21">
      <c r="A1374" s="40">
        <v>12</v>
      </c>
      <c r="B1374" s="40">
        <v>5</v>
      </c>
      <c r="C1374" s="40">
        <v>6</v>
      </c>
      <c r="D1374" s="40">
        <f t="shared" si="190"/>
        <v>0</v>
      </c>
      <c r="E1374" s="40">
        <f t="shared" si="191"/>
        <v>0</v>
      </c>
      <c r="F1374" s="40">
        <f t="shared" si="192"/>
        <v>0</v>
      </c>
      <c r="G1374" s="40">
        <f t="shared" si="193"/>
        <v>0</v>
      </c>
      <c r="H1374" s="40">
        <f t="shared" si="194"/>
        <v>0</v>
      </c>
      <c r="I1374" s="40">
        <f t="shared" si="195"/>
        <v>0</v>
      </c>
      <c r="J1374" s="40">
        <f t="shared" si="196"/>
        <v>0</v>
      </c>
      <c r="K1374" s="40">
        <f t="shared" si="197"/>
        <v>0</v>
      </c>
      <c r="L1374" s="40">
        <f t="shared" si="198"/>
        <v>0</v>
      </c>
      <c r="M1374" s="40">
        <v>1</v>
      </c>
      <c r="N1374" s="40">
        <v>1</v>
      </c>
      <c r="O1374" s="40">
        <v>0.69607843137254899</v>
      </c>
      <c r="P1374" s="40">
        <v>0.42156862745098039</v>
      </c>
      <c r="Q1374" s="40">
        <v>0.17647058823529413</v>
      </c>
      <c r="R1374" s="40">
        <v>5.8823529411764705E-2</v>
      </c>
      <c r="S1374" s="40">
        <v>1.9607843137254902E-2</v>
      </c>
      <c r="T1374" s="40">
        <v>1.9607843137254902E-2</v>
      </c>
      <c r="U1374" s="40">
        <v>102</v>
      </c>
    </row>
    <row r="1375" spans="1:21">
      <c r="A1375" s="40">
        <v>12</v>
      </c>
      <c r="B1375" s="40">
        <v>5</v>
      </c>
      <c r="C1375" s="40">
        <v>7</v>
      </c>
      <c r="D1375" s="40">
        <f t="shared" si="190"/>
        <v>0</v>
      </c>
      <c r="E1375" s="40">
        <f t="shared" si="191"/>
        <v>0</v>
      </c>
      <c r="F1375" s="40">
        <f t="shared" si="192"/>
        <v>0</v>
      </c>
      <c r="G1375" s="40">
        <f t="shared" si="193"/>
        <v>0</v>
      </c>
      <c r="H1375" s="40">
        <f t="shared" si="194"/>
        <v>0</v>
      </c>
      <c r="I1375" s="40">
        <f t="shared" si="195"/>
        <v>0</v>
      </c>
      <c r="J1375" s="40">
        <f t="shared" si="196"/>
        <v>0</v>
      </c>
      <c r="K1375" s="40">
        <f t="shared" si="197"/>
        <v>0</v>
      </c>
      <c r="L1375" s="40">
        <f t="shared" si="198"/>
        <v>0</v>
      </c>
      <c r="M1375" s="40">
        <v>1</v>
      </c>
      <c r="N1375" s="40">
        <v>1</v>
      </c>
      <c r="O1375" s="40">
        <v>0.76923076923076927</v>
      </c>
      <c r="P1375" s="40">
        <v>0.53846153846153844</v>
      </c>
      <c r="Q1375" s="40">
        <v>0.26923076923076922</v>
      </c>
      <c r="R1375" s="40">
        <v>0.17307692307692307</v>
      </c>
      <c r="S1375" s="40">
        <v>5.7692307692307696E-2</v>
      </c>
      <c r="T1375" s="40">
        <v>5.7692307692307696E-2</v>
      </c>
      <c r="U1375" s="40">
        <v>52</v>
      </c>
    </row>
    <row r="1376" spans="1:21">
      <c r="A1376" s="40">
        <v>12</v>
      </c>
      <c r="B1376" s="40">
        <v>5</v>
      </c>
      <c r="C1376" s="40">
        <v>8</v>
      </c>
      <c r="D1376" s="40">
        <f t="shared" si="190"/>
        <v>0</v>
      </c>
      <c r="E1376" s="40">
        <f t="shared" si="191"/>
        <v>0</v>
      </c>
      <c r="F1376" s="40">
        <f t="shared" si="192"/>
        <v>0</v>
      </c>
      <c r="G1376" s="40">
        <f t="shared" si="193"/>
        <v>0</v>
      </c>
      <c r="H1376" s="40">
        <f t="shared" si="194"/>
        <v>0</v>
      </c>
      <c r="I1376" s="40">
        <f t="shared" si="195"/>
        <v>0</v>
      </c>
      <c r="J1376" s="40">
        <f t="shared" si="196"/>
        <v>0</v>
      </c>
      <c r="K1376" s="40">
        <f t="shared" si="197"/>
        <v>0</v>
      </c>
      <c r="L1376" s="40">
        <f t="shared" si="198"/>
        <v>0</v>
      </c>
      <c r="M1376" s="40">
        <v>1</v>
      </c>
      <c r="N1376" s="40">
        <v>1</v>
      </c>
      <c r="O1376" s="40">
        <v>0.82352941176470584</v>
      </c>
      <c r="P1376" s="40">
        <v>0.58823529411764708</v>
      </c>
      <c r="Q1376" s="40">
        <v>0.11764705882352941</v>
      </c>
      <c r="R1376" s="40">
        <v>5.8823529411764705E-2</v>
      </c>
      <c r="S1376" s="40">
        <v>0</v>
      </c>
      <c r="T1376" s="40">
        <v>0</v>
      </c>
      <c r="U1376" s="40">
        <v>17</v>
      </c>
    </row>
    <row r="1377" spans="1:21">
      <c r="A1377" s="40">
        <v>12</v>
      </c>
      <c r="B1377" s="40">
        <v>5</v>
      </c>
      <c r="C1377" s="40">
        <v>9</v>
      </c>
      <c r="D1377" s="40">
        <f t="shared" si="190"/>
        <v>0</v>
      </c>
      <c r="E1377" s="40">
        <f t="shared" si="191"/>
        <v>0</v>
      </c>
      <c r="F1377" s="40">
        <f t="shared" si="192"/>
        <v>0</v>
      </c>
      <c r="G1377" s="40">
        <f t="shared" si="193"/>
        <v>0</v>
      </c>
      <c r="H1377" s="40">
        <f t="shared" si="194"/>
        <v>0</v>
      </c>
      <c r="I1377" s="40">
        <f t="shared" si="195"/>
        <v>0</v>
      </c>
      <c r="J1377" s="40">
        <f t="shared" si="196"/>
        <v>0</v>
      </c>
      <c r="K1377" s="40">
        <f t="shared" si="197"/>
        <v>0</v>
      </c>
      <c r="L1377" s="40">
        <f t="shared" si="198"/>
        <v>0</v>
      </c>
      <c r="M1377" s="40">
        <v>1</v>
      </c>
      <c r="N1377" s="40">
        <v>1</v>
      </c>
      <c r="O1377" s="40">
        <v>0.7142857142857143</v>
      </c>
      <c r="P1377" s="40">
        <v>0.5714285714285714</v>
      </c>
      <c r="Q1377" s="40">
        <v>0.2857142857142857</v>
      </c>
      <c r="R1377" s="40">
        <v>0.14285714285714285</v>
      </c>
      <c r="S1377" s="40">
        <v>0</v>
      </c>
      <c r="T1377" s="40">
        <v>0</v>
      </c>
      <c r="U1377" s="40">
        <v>7</v>
      </c>
    </row>
    <row r="1378" spans="1:21">
      <c r="A1378" s="40">
        <v>12</v>
      </c>
      <c r="B1378" s="40">
        <v>5</v>
      </c>
      <c r="C1378" s="40">
        <v>10</v>
      </c>
      <c r="D1378" s="40">
        <f t="shared" si="190"/>
        <v>0</v>
      </c>
      <c r="E1378" s="40">
        <f t="shared" si="191"/>
        <v>0</v>
      </c>
      <c r="F1378" s="40">
        <f t="shared" si="192"/>
        <v>0</v>
      </c>
      <c r="G1378" s="40">
        <f t="shared" si="193"/>
        <v>0</v>
      </c>
      <c r="H1378" s="40">
        <f t="shared" si="194"/>
        <v>0</v>
      </c>
      <c r="I1378" s="40">
        <f t="shared" si="195"/>
        <v>0</v>
      </c>
      <c r="J1378" s="40">
        <f t="shared" si="196"/>
        <v>0</v>
      </c>
      <c r="K1378" s="40">
        <f t="shared" si="197"/>
        <v>0</v>
      </c>
      <c r="L1378" s="40">
        <f t="shared" si="198"/>
        <v>0</v>
      </c>
      <c r="M1378" s="40">
        <v>1</v>
      </c>
      <c r="N1378" s="40">
        <v>1</v>
      </c>
      <c r="O1378" s="40">
        <v>1</v>
      </c>
      <c r="P1378" s="40">
        <v>1</v>
      </c>
      <c r="Q1378" s="40">
        <v>1</v>
      </c>
      <c r="R1378" s="40">
        <v>1</v>
      </c>
      <c r="S1378" s="40">
        <v>0.5</v>
      </c>
      <c r="T1378" s="40">
        <v>0.5</v>
      </c>
      <c r="U1378" s="40">
        <v>2</v>
      </c>
    </row>
    <row r="1379" spans="1:21">
      <c r="A1379" s="40">
        <v>12</v>
      </c>
      <c r="B1379" s="40">
        <v>6</v>
      </c>
      <c r="C1379" s="40">
        <v>2</v>
      </c>
      <c r="D1379" s="40">
        <f t="shared" si="190"/>
        <v>0</v>
      </c>
      <c r="E1379" s="40">
        <f t="shared" si="191"/>
        <v>0</v>
      </c>
      <c r="F1379" s="40">
        <f t="shared" si="192"/>
        <v>0</v>
      </c>
      <c r="G1379" s="40">
        <f t="shared" si="193"/>
        <v>0</v>
      </c>
      <c r="H1379" s="40">
        <f t="shared" si="194"/>
        <v>0</v>
      </c>
      <c r="I1379" s="40">
        <f t="shared" si="195"/>
        <v>0</v>
      </c>
      <c r="J1379" s="40">
        <f t="shared" si="196"/>
        <v>0</v>
      </c>
      <c r="K1379" s="40">
        <f t="shared" si="197"/>
        <v>0</v>
      </c>
      <c r="L1379" s="40">
        <f t="shared" si="198"/>
        <v>0</v>
      </c>
      <c r="M1379" s="40">
        <v>1</v>
      </c>
      <c r="N1379" s="40">
        <v>1</v>
      </c>
      <c r="O1379" s="40">
        <v>1</v>
      </c>
      <c r="P1379" s="40">
        <v>0</v>
      </c>
      <c r="Q1379" s="40">
        <v>0</v>
      </c>
      <c r="R1379" s="40">
        <v>0</v>
      </c>
      <c r="S1379" s="40">
        <v>0</v>
      </c>
      <c r="T1379" s="40">
        <v>0</v>
      </c>
      <c r="U1379" s="40">
        <v>4</v>
      </c>
    </row>
    <row r="1380" spans="1:21">
      <c r="A1380" s="40">
        <v>12</v>
      </c>
      <c r="B1380" s="40">
        <v>6</v>
      </c>
      <c r="C1380" s="40">
        <v>3</v>
      </c>
      <c r="D1380" s="40">
        <f t="shared" si="190"/>
        <v>0</v>
      </c>
      <c r="E1380" s="40">
        <f t="shared" si="191"/>
        <v>0</v>
      </c>
      <c r="F1380" s="40">
        <f t="shared" si="192"/>
        <v>0</v>
      </c>
      <c r="G1380" s="40">
        <f t="shared" si="193"/>
        <v>0</v>
      </c>
      <c r="H1380" s="40">
        <f t="shared" si="194"/>
        <v>0</v>
      </c>
      <c r="I1380" s="40">
        <f t="shared" si="195"/>
        <v>0</v>
      </c>
      <c r="J1380" s="40">
        <f t="shared" si="196"/>
        <v>0</v>
      </c>
      <c r="K1380" s="40">
        <f t="shared" si="197"/>
        <v>0</v>
      </c>
      <c r="L1380" s="40">
        <f t="shared" si="198"/>
        <v>0</v>
      </c>
      <c r="M1380" s="40">
        <v>1</v>
      </c>
      <c r="N1380" s="40">
        <v>1</v>
      </c>
      <c r="O1380" s="40">
        <v>1</v>
      </c>
      <c r="P1380" s="40">
        <v>0.41666666666666669</v>
      </c>
      <c r="Q1380" s="40">
        <v>0.20833333333333334</v>
      </c>
      <c r="R1380" s="40">
        <v>8.3333333333333329E-2</v>
      </c>
      <c r="S1380" s="40">
        <v>4.1666666666666664E-2</v>
      </c>
      <c r="T1380" s="40">
        <v>0</v>
      </c>
      <c r="U1380" s="40">
        <v>24</v>
      </c>
    </row>
    <row r="1381" spans="1:21">
      <c r="A1381" s="40">
        <v>12</v>
      </c>
      <c r="B1381" s="40">
        <v>6</v>
      </c>
      <c r="C1381" s="40">
        <v>4</v>
      </c>
      <c r="D1381" s="40">
        <f t="shared" si="190"/>
        <v>0</v>
      </c>
      <c r="E1381" s="40">
        <f t="shared" si="191"/>
        <v>0</v>
      </c>
      <c r="F1381" s="40">
        <f t="shared" si="192"/>
        <v>0</v>
      </c>
      <c r="G1381" s="40">
        <f t="shared" si="193"/>
        <v>0</v>
      </c>
      <c r="H1381" s="40">
        <f t="shared" si="194"/>
        <v>0</v>
      </c>
      <c r="I1381" s="40">
        <f t="shared" si="195"/>
        <v>0</v>
      </c>
      <c r="J1381" s="40">
        <f t="shared" si="196"/>
        <v>0</v>
      </c>
      <c r="K1381" s="40">
        <f t="shared" si="197"/>
        <v>0</v>
      </c>
      <c r="L1381" s="40">
        <f t="shared" si="198"/>
        <v>0</v>
      </c>
      <c r="M1381" s="40">
        <v>1</v>
      </c>
      <c r="N1381" s="40">
        <v>1</v>
      </c>
      <c r="O1381" s="40">
        <v>0.98496240601503759</v>
      </c>
      <c r="P1381" s="40">
        <v>0.41353383458646614</v>
      </c>
      <c r="Q1381" s="40">
        <v>0.12781954887218044</v>
      </c>
      <c r="R1381" s="40">
        <v>3.7593984962406013E-2</v>
      </c>
      <c r="S1381" s="40">
        <v>1.5037593984962405E-2</v>
      </c>
      <c r="T1381" s="40">
        <v>7.5187969924812026E-3</v>
      </c>
      <c r="U1381" s="40">
        <v>133</v>
      </c>
    </row>
    <row r="1382" spans="1:21">
      <c r="A1382" s="40">
        <v>12</v>
      </c>
      <c r="B1382" s="40">
        <v>6</v>
      </c>
      <c r="C1382" s="40">
        <v>5</v>
      </c>
      <c r="D1382" s="40">
        <f t="shared" si="190"/>
        <v>0</v>
      </c>
      <c r="E1382" s="40">
        <f t="shared" si="191"/>
        <v>0</v>
      </c>
      <c r="F1382" s="40">
        <f t="shared" si="192"/>
        <v>0</v>
      </c>
      <c r="G1382" s="40">
        <f t="shared" si="193"/>
        <v>0</v>
      </c>
      <c r="H1382" s="40">
        <f t="shared" si="194"/>
        <v>0</v>
      </c>
      <c r="I1382" s="40">
        <f t="shared" si="195"/>
        <v>0</v>
      </c>
      <c r="J1382" s="40">
        <f t="shared" si="196"/>
        <v>0</v>
      </c>
      <c r="K1382" s="40">
        <f t="shared" si="197"/>
        <v>0</v>
      </c>
      <c r="L1382" s="40">
        <f t="shared" si="198"/>
        <v>0</v>
      </c>
      <c r="M1382" s="40">
        <v>1</v>
      </c>
      <c r="N1382" s="40">
        <v>1</v>
      </c>
      <c r="O1382" s="40">
        <v>0.98709677419354835</v>
      </c>
      <c r="P1382" s="40">
        <v>0.55483870967741933</v>
      </c>
      <c r="Q1382" s="40">
        <v>0.26451612903225807</v>
      </c>
      <c r="R1382" s="40">
        <v>0.16129032258064516</v>
      </c>
      <c r="S1382" s="40">
        <v>4.5161290322580643E-2</v>
      </c>
      <c r="T1382" s="40">
        <v>1.2903225806451613E-2</v>
      </c>
      <c r="U1382" s="40">
        <v>155</v>
      </c>
    </row>
    <row r="1383" spans="1:21">
      <c r="A1383" s="40">
        <v>12</v>
      </c>
      <c r="B1383" s="40">
        <v>6</v>
      </c>
      <c r="C1383" s="40">
        <v>6</v>
      </c>
      <c r="D1383" s="40">
        <f t="shared" si="190"/>
        <v>0</v>
      </c>
      <c r="E1383" s="40">
        <f t="shared" si="191"/>
        <v>0</v>
      </c>
      <c r="F1383" s="40">
        <f t="shared" si="192"/>
        <v>0</v>
      </c>
      <c r="G1383" s="40">
        <f t="shared" si="193"/>
        <v>0</v>
      </c>
      <c r="H1383" s="40">
        <f t="shared" si="194"/>
        <v>0</v>
      </c>
      <c r="I1383" s="40">
        <f t="shared" si="195"/>
        <v>0</v>
      </c>
      <c r="J1383" s="40">
        <f t="shared" si="196"/>
        <v>0</v>
      </c>
      <c r="K1383" s="40">
        <f t="shared" si="197"/>
        <v>0</v>
      </c>
      <c r="L1383" s="40">
        <f t="shared" si="198"/>
        <v>0</v>
      </c>
      <c r="M1383" s="40">
        <v>1</v>
      </c>
      <c r="N1383" s="40">
        <v>1</v>
      </c>
      <c r="O1383" s="40">
        <v>0.99065420560747663</v>
      </c>
      <c r="P1383" s="40">
        <v>0.56074766355140182</v>
      </c>
      <c r="Q1383" s="40">
        <v>0.26168224299065418</v>
      </c>
      <c r="R1383" s="40">
        <v>9.3457943925233641E-2</v>
      </c>
      <c r="S1383" s="40">
        <v>2.8037383177570093E-2</v>
      </c>
      <c r="T1383" s="40">
        <v>1.8691588785046728E-2</v>
      </c>
      <c r="U1383" s="40">
        <v>107</v>
      </c>
    </row>
    <row r="1384" spans="1:21">
      <c r="A1384" s="40">
        <v>12</v>
      </c>
      <c r="B1384" s="40">
        <v>6</v>
      </c>
      <c r="C1384" s="40">
        <v>7</v>
      </c>
      <c r="D1384" s="40">
        <f t="shared" si="190"/>
        <v>0</v>
      </c>
      <c r="E1384" s="40">
        <f t="shared" si="191"/>
        <v>0</v>
      </c>
      <c r="F1384" s="40">
        <f t="shared" si="192"/>
        <v>0</v>
      </c>
      <c r="G1384" s="40">
        <f t="shared" si="193"/>
        <v>0</v>
      </c>
      <c r="H1384" s="40">
        <f t="shared" si="194"/>
        <v>0</v>
      </c>
      <c r="I1384" s="40">
        <f t="shared" si="195"/>
        <v>0</v>
      </c>
      <c r="J1384" s="40">
        <f t="shared" si="196"/>
        <v>0</v>
      </c>
      <c r="K1384" s="40">
        <f t="shared" si="197"/>
        <v>0</v>
      </c>
      <c r="L1384" s="40">
        <f t="shared" si="198"/>
        <v>0</v>
      </c>
      <c r="M1384" s="40">
        <v>1</v>
      </c>
      <c r="N1384" s="40">
        <v>1</v>
      </c>
      <c r="O1384" s="40">
        <v>0.96703296703296704</v>
      </c>
      <c r="P1384" s="40">
        <v>0.58241758241758246</v>
      </c>
      <c r="Q1384" s="40">
        <v>0.4175824175824176</v>
      </c>
      <c r="R1384" s="40">
        <v>0.26373626373626374</v>
      </c>
      <c r="S1384" s="40">
        <v>0.14285714285714285</v>
      </c>
      <c r="T1384" s="40">
        <v>0.10989010989010989</v>
      </c>
      <c r="U1384" s="40">
        <v>91</v>
      </c>
    </row>
    <row r="1385" spans="1:21">
      <c r="A1385" s="40">
        <v>12</v>
      </c>
      <c r="B1385" s="40">
        <v>6</v>
      </c>
      <c r="C1385" s="40">
        <v>8</v>
      </c>
      <c r="D1385" s="40">
        <f t="shared" si="190"/>
        <v>0</v>
      </c>
      <c r="E1385" s="40">
        <f t="shared" si="191"/>
        <v>0</v>
      </c>
      <c r="F1385" s="40">
        <f t="shared" si="192"/>
        <v>0</v>
      </c>
      <c r="G1385" s="40">
        <f t="shared" si="193"/>
        <v>0</v>
      </c>
      <c r="H1385" s="40">
        <f t="shared" si="194"/>
        <v>0</v>
      </c>
      <c r="I1385" s="40">
        <f t="shared" si="195"/>
        <v>0</v>
      </c>
      <c r="J1385" s="40">
        <f t="shared" si="196"/>
        <v>0</v>
      </c>
      <c r="K1385" s="40">
        <f t="shared" si="197"/>
        <v>0</v>
      </c>
      <c r="L1385" s="40">
        <f t="shared" si="198"/>
        <v>0</v>
      </c>
      <c r="M1385" s="40">
        <v>1</v>
      </c>
      <c r="N1385" s="40">
        <v>1</v>
      </c>
      <c r="O1385" s="40">
        <v>1</v>
      </c>
      <c r="P1385" s="40">
        <v>0.78947368421052633</v>
      </c>
      <c r="Q1385" s="40">
        <v>0.42105263157894735</v>
      </c>
      <c r="R1385" s="40">
        <v>0.42105263157894735</v>
      </c>
      <c r="S1385" s="40">
        <v>0.15789473684210525</v>
      </c>
      <c r="T1385" s="40">
        <v>0.10526315789473684</v>
      </c>
      <c r="U1385" s="40">
        <v>19</v>
      </c>
    </row>
    <row r="1386" spans="1:21">
      <c r="A1386" s="40">
        <v>12</v>
      </c>
      <c r="B1386" s="40">
        <v>6</v>
      </c>
      <c r="C1386" s="40">
        <v>9</v>
      </c>
      <c r="D1386" s="40">
        <f t="shared" si="190"/>
        <v>0</v>
      </c>
      <c r="E1386" s="40">
        <f t="shared" si="191"/>
        <v>0</v>
      </c>
      <c r="F1386" s="40">
        <f t="shared" si="192"/>
        <v>0</v>
      </c>
      <c r="G1386" s="40">
        <f t="shared" si="193"/>
        <v>0</v>
      </c>
      <c r="H1386" s="40">
        <f t="shared" si="194"/>
        <v>0</v>
      </c>
      <c r="I1386" s="40">
        <f t="shared" si="195"/>
        <v>0</v>
      </c>
      <c r="J1386" s="40">
        <f t="shared" si="196"/>
        <v>0</v>
      </c>
      <c r="K1386" s="40">
        <f t="shared" si="197"/>
        <v>0</v>
      </c>
      <c r="L1386" s="40">
        <f t="shared" si="198"/>
        <v>0</v>
      </c>
      <c r="M1386" s="40">
        <v>1</v>
      </c>
      <c r="N1386" s="40">
        <v>1</v>
      </c>
      <c r="O1386" s="40">
        <v>1</v>
      </c>
      <c r="P1386" s="40">
        <v>0.5</v>
      </c>
      <c r="Q1386" s="40">
        <v>0.33333333333333331</v>
      </c>
      <c r="R1386" s="40">
        <v>0.33333333333333331</v>
      </c>
      <c r="S1386" s="40">
        <v>0.16666666666666666</v>
      </c>
      <c r="T1386" s="40">
        <v>0.16666666666666666</v>
      </c>
      <c r="U1386" s="40">
        <v>6</v>
      </c>
    </row>
    <row r="1387" spans="1:21">
      <c r="A1387" s="40">
        <v>12</v>
      </c>
      <c r="B1387" s="40">
        <v>6</v>
      </c>
      <c r="C1387" s="40">
        <v>10</v>
      </c>
      <c r="D1387" s="40">
        <f t="shared" si="190"/>
        <v>0</v>
      </c>
      <c r="E1387" s="40">
        <f t="shared" si="191"/>
        <v>0</v>
      </c>
      <c r="F1387" s="40">
        <f t="shared" si="192"/>
        <v>0</v>
      </c>
      <c r="G1387" s="40">
        <f t="shared" si="193"/>
        <v>0</v>
      </c>
      <c r="H1387" s="40">
        <f t="shared" si="194"/>
        <v>0</v>
      </c>
      <c r="I1387" s="40">
        <f t="shared" si="195"/>
        <v>0</v>
      </c>
      <c r="J1387" s="40">
        <f t="shared" si="196"/>
        <v>0</v>
      </c>
      <c r="K1387" s="40">
        <f t="shared" si="197"/>
        <v>0</v>
      </c>
      <c r="L1387" s="40">
        <f t="shared" si="198"/>
        <v>0</v>
      </c>
      <c r="M1387" s="40">
        <v>1</v>
      </c>
      <c r="N1387" s="40">
        <v>1</v>
      </c>
      <c r="O1387" s="40">
        <v>1</v>
      </c>
      <c r="P1387" s="40">
        <v>0.66666666666666663</v>
      </c>
      <c r="Q1387" s="40">
        <v>0.5</v>
      </c>
      <c r="R1387" s="40">
        <v>0.33333333333333331</v>
      </c>
      <c r="S1387" s="40">
        <v>0.33333333333333331</v>
      </c>
      <c r="T1387" s="40">
        <v>0.16666666666666666</v>
      </c>
      <c r="U1387" s="40">
        <v>6</v>
      </c>
    </row>
    <row r="1388" spans="1:21">
      <c r="A1388" s="40">
        <v>12</v>
      </c>
      <c r="B1388" s="40">
        <v>6</v>
      </c>
      <c r="C1388" s="40">
        <v>11</v>
      </c>
      <c r="D1388" s="40">
        <f t="shared" si="190"/>
        <v>0</v>
      </c>
      <c r="E1388" s="40">
        <f t="shared" si="191"/>
        <v>0</v>
      </c>
      <c r="F1388" s="40">
        <f t="shared" si="192"/>
        <v>0</v>
      </c>
      <c r="G1388" s="40">
        <f t="shared" si="193"/>
        <v>0</v>
      </c>
      <c r="H1388" s="40">
        <f t="shared" si="194"/>
        <v>0</v>
      </c>
      <c r="I1388" s="40">
        <f t="shared" si="195"/>
        <v>0</v>
      </c>
      <c r="J1388" s="40">
        <f t="shared" si="196"/>
        <v>0</v>
      </c>
      <c r="K1388" s="40">
        <f t="shared" si="197"/>
        <v>0</v>
      </c>
      <c r="L1388" s="40">
        <f t="shared" si="198"/>
        <v>0</v>
      </c>
      <c r="M1388" s="40">
        <v>1</v>
      </c>
      <c r="N1388" s="40">
        <v>1</v>
      </c>
      <c r="O1388" s="40">
        <v>1</v>
      </c>
      <c r="P1388" s="40">
        <v>0</v>
      </c>
      <c r="Q1388" s="40">
        <v>0</v>
      </c>
      <c r="R1388" s="40">
        <v>0</v>
      </c>
      <c r="S1388" s="40">
        <v>0</v>
      </c>
      <c r="T1388" s="40">
        <v>0</v>
      </c>
      <c r="U1388" s="40">
        <v>1</v>
      </c>
    </row>
    <row r="1389" spans="1:21">
      <c r="A1389" s="40">
        <v>12</v>
      </c>
      <c r="B1389" s="40">
        <v>6</v>
      </c>
      <c r="C1389" s="40">
        <v>12</v>
      </c>
      <c r="D1389" s="40">
        <f t="shared" si="190"/>
        <v>0</v>
      </c>
      <c r="E1389" s="40">
        <f t="shared" si="191"/>
        <v>0</v>
      </c>
      <c r="F1389" s="40">
        <f t="shared" si="192"/>
        <v>0</v>
      </c>
      <c r="G1389" s="40">
        <f t="shared" si="193"/>
        <v>0</v>
      </c>
      <c r="H1389" s="40">
        <f t="shared" si="194"/>
        <v>0</v>
      </c>
      <c r="I1389" s="40">
        <f t="shared" si="195"/>
        <v>0</v>
      </c>
      <c r="J1389" s="40">
        <f t="shared" si="196"/>
        <v>0</v>
      </c>
      <c r="K1389" s="40">
        <f t="shared" si="197"/>
        <v>0</v>
      </c>
      <c r="L1389" s="40">
        <f t="shared" si="198"/>
        <v>0</v>
      </c>
      <c r="M1389" s="40">
        <v>1</v>
      </c>
      <c r="N1389" s="40">
        <v>1</v>
      </c>
      <c r="O1389" s="40">
        <v>1</v>
      </c>
      <c r="P1389" s="40">
        <v>1</v>
      </c>
      <c r="Q1389" s="40">
        <v>1</v>
      </c>
      <c r="R1389" s="40">
        <v>1</v>
      </c>
      <c r="S1389" s="40">
        <v>1</v>
      </c>
      <c r="T1389" s="40">
        <v>1</v>
      </c>
      <c r="U1389" s="40">
        <v>1</v>
      </c>
    </row>
    <row r="1390" spans="1:21">
      <c r="A1390" s="40">
        <v>12</v>
      </c>
      <c r="B1390" s="40">
        <v>7</v>
      </c>
      <c r="C1390" s="40">
        <v>3</v>
      </c>
      <c r="D1390" s="40">
        <f t="shared" si="190"/>
        <v>0</v>
      </c>
      <c r="E1390" s="40">
        <f t="shared" si="191"/>
        <v>0</v>
      </c>
      <c r="F1390" s="40">
        <f t="shared" si="192"/>
        <v>0</v>
      </c>
      <c r="G1390" s="40">
        <f t="shared" si="193"/>
        <v>0</v>
      </c>
      <c r="H1390" s="40">
        <f t="shared" si="194"/>
        <v>0</v>
      </c>
      <c r="I1390" s="40">
        <f t="shared" si="195"/>
        <v>0</v>
      </c>
      <c r="J1390" s="40">
        <f t="shared" si="196"/>
        <v>0</v>
      </c>
      <c r="K1390" s="40">
        <f t="shared" si="197"/>
        <v>0</v>
      </c>
      <c r="L1390" s="40">
        <f t="shared" si="198"/>
        <v>0</v>
      </c>
      <c r="M1390" s="40">
        <v>1</v>
      </c>
      <c r="N1390" s="40">
        <v>1</v>
      </c>
      <c r="O1390" s="40">
        <v>1</v>
      </c>
      <c r="P1390" s="40">
        <v>0.625</v>
      </c>
      <c r="Q1390" s="40">
        <v>0.375</v>
      </c>
      <c r="R1390" s="40">
        <v>0</v>
      </c>
      <c r="S1390" s="40">
        <v>0</v>
      </c>
      <c r="T1390" s="40">
        <v>0</v>
      </c>
      <c r="U1390" s="40">
        <v>8</v>
      </c>
    </row>
    <row r="1391" spans="1:21">
      <c r="A1391" s="40">
        <v>12</v>
      </c>
      <c r="B1391" s="40">
        <v>7</v>
      </c>
      <c r="C1391" s="40">
        <v>4</v>
      </c>
      <c r="D1391" s="40">
        <f t="shared" si="190"/>
        <v>0</v>
      </c>
      <c r="E1391" s="40">
        <f t="shared" si="191"/>
        <v>0</v>
      </c>
      <c r="F1391" s="40">
        <f t="shared" si="192"/>
        <v>0</v>
      </c>
      <c r="G1391" s="40">
        <f t="shared" si="193"/>
        <v>0</v>
      </c>
      <c r="H1391" s="40">
        <f t="shared" si="194"/>
        <v>0</v>
      </c>
      <c r="I1391" s="40">
        <f t="shared" si="195"/>
        <v>0</v>
      </c>
      <c r="J1391" s="40">
        <f t="shared" si="196"/>
        <v>0</v>
      </c>
      <c r="K1391" s="40">
        <f t="shared" si="197"/>
        <v>0</v>
      </c>
      <c r="L1391" s="40">
        <f t="shared" si="198"/>
        <v>0</v>
      </c>
      <c r="M1391" s="40">
        <v>1</v>
      </c>
      <c r="N1391" s="40">
        <v>1</v>
      </c>
      <c r="O1391" s="40">
        <v>1</v>
      </c>
      <c r="P1391" s="40">
        <v>0.70666666666666667</v>
      </c>
      <c r="Q1391" s="40">
        <v>0.33333333333333331</v>
      </c>
      <c r="R1391" s="40">
        <v>0.10666666666666667</v>
      </c>
      <c r="S1391" s="40">
        <v>1.3333333333333334E-2</v>
      </c>
      <c r="T1391" s="40">
        <v>1.3333333333333334E-2</v>
      </c>
      <c r="U1391" s="40">
        <v>75</v>
      </c>
    </row>
    <row r="1392" spans="1:21">
      <c r="A1392" s="40">
        <v>12</v>
      </c>
      <c r="B1392" s="40">
        <v>7</v>
      </c>
      <c r="C1392" s="40">
        <v>5</v>
      </c>
      <c r="D1392" s="40">
        <f t="shared" si="190"/>
        <v>0</v>
      </c>
      <c r="E1392" s="40">
        <f t="shared" si="191"/>
        <v>0</v>
      </c>
      <c r="F1392" s="40">
        <f t="shared" si="192"/>
        <v>0</v>
      </c>
      <c r="G1392" s="40">
        <f t="shared" si="193"/>
        <v>0</v>
      </c>
      <c r="H1392" s="40">
        <f t="shared" si="194"/>
        <v>0</v>
      </c>
      <c r="I1392" s="40">
        <f t="shared" si="195"/>
        <v>0</v>
      </c>
      <c r="J1392" s="40">
        <f t="shared" si="196"/>
        <v>0</v>
      </c>
      <c r="K1392" s="40">
        <f t="shared" si="197"/>
        <v>0</v>
      </c>
      <c r="L1392" s="40">
        <f t="shared" si="198"/>
        <v>0</v>
      </c>
      <c r="M1392" s="40">
        <v>1</v>
      </c>
      <c r="N1392" s="40">
        <v>1</v>
      </c>
      <c r="O1392" s="40">
        <v>0.99099099099099097</v>
      </c>
      <c r="P1392" s="40">
        <v>0.6216216216216216</v>
      </c>
      <c r="Q1392" s="40">
        <v>0.3963963963963964</v>
      </c>
      <c r="R1392" s="40">
        <v>0.18018018018018017</v>
      </c>
      <c r="S1392" s="40">
        <v>6.3063063063063057E-2</v>
      </c>
      <c r="T1392" s="40">
        <v>4.5045045045045043E-2</v>
      </c>
      <c r="U1392" s="40">
        <v>111</v>
      </c>
    </row>
    <row r="1393" spans="1:21">
      <c r="A1393" s="40">
        <v>12</v>
      </c>
      <c r="B1393" s="40">
        <v>7</v>
      </c>
      <c r="C1393" s="40">
        <v>6</v>
      </c>
      <c r="D1393" s="40">
        <f t="shared" si="190"/>
        <v>0</v>
      </c>
      <c r="E1393" s="40">
        <f t="shared" si="191"/>
        <v>0</v>
      </c>
      <c r="F1393" s="40">
        <f t="shared" si="192"/>
        <v>0</v>
      </c>
      <c r="G1393" s="40">
        <f t="shared" si="193"/>
        <v>0</v>
      </c>
      <c r="H1393" s="40">
        <f t="shared" si="194"/>
        <v>0</v>
      </c>
      <c r="I1393" s="40">
        <f t="shared" si="195"/>
        <v>0</v>
      </c>
      <c r="J1393" s="40">
        <f t="shared" si="196"/>
        <v>0</v>
      </c>
      <c r="K1393" s="40">
        <f t="shared" si="197"/>
        <v>0</v>
      </c>
      <c r="L1393" s="40">
        <f t="shared" si="198"/>
        <v>0</v>
      </c>
      <c r="M1393" s="40">
        <v>1</v>
      </c>
      <c r="N1393" s="40">
        <v>1</v>
      </c>
      <c r="O1393" s="40">
        <v>1</v>
      </c>
      <c r="P1393" s="40">
        <v>0.58024691358024694</v>
      </c>
      <c r="Q1393" s="40">
        <v>0.37037037037037035</v>
      </c>
      <c r="R1393" s="40">
        <v>0.16049382716049382</v>
      </c>
      <c r="S1393" s="40">
        <v>6.1728395061728392E-2</v>
      </c>
      <c r="T1393" s="40">
        <v>3.7037037037037035E-2</v>
      </c>
      <c r="U1393" s="40">
        <v>81</v>
      </c>
    </row>
    <row r="1394" spans="1:21">
      <c r="A1394" s="40">
        <v>12</v>
      </c>
      <c r="B1394" s="40">
        <v>7</v>
      </c>
      <c r="C1394" s="40">
        <v>7</v>
      </c>
      <c r="D1394" s="40">
        <f t="shared" si="190"/>
        <v>0</v>
      </c>
      <c r="E1394" s="40">
        <f t="shared" si="191"/>
        <v>0</v>
      </c>
      <c r="F1394" s="40">
        <f t="shared" si="192"/>
        <v>0</v>
      </c>
      <c r="G1394" s="40">
        <f t="shared" si="193"/>
        <v>0</v>
      </c>
      <c r="H1394" s="40">
        <f t="shared" si="194"/>
        <v>0</v>
      </c>
      <c r="I1394" s="40">
        <f t="shared" si="195"/>
        <v>0</v>
      </c>
      <c r="J1394" s="40">
        <f t="shared" si="196"/>
        <v>0</v>
      </c>
      <c r="K1394" s="40">
        <f t="shared" si="197"/>
        <v>0</v>
      </c>
      <c r="L1394" s="40">
        <f t="shared" si="198"/>
        <v>0</v>
      </c>
      <c r="M1394" s="40">
        <v>1</v>
      </c>
      <c r="N1394" s="40">
        <v>1</v>
      </c>
      <c r="O1394" s="40">
        <v>1</v>
      </c>
      <c r="P1394" s="40">
        <v>0.72826086956521741</v>
      </c>
      <c r="Q1394" s="40">
        <v>0.53260869565217395</v>
      </c>
      <c r="R1394" s="40">
        <v>0.29347826086956524</v>
      </c>
      <c r="S1394" s="40">
        <v>0.10869565217391304</v>
      </c>
      <c r="T1394" s="40">
        <v>9.7826086956521743E-2</v>
      </c>
      <c r="U1394" s="40">
        <v>92</v>
      </c>
    </row>
    <row r="1395" spans="1:21">
      <c r="A1395" s="40">
        <v>12</v>
      </c>
      <c r="B1395" s="40">
        <v>7</v>
      </c>
      <c r="C1395" s="40">
        <v>8</v>
      </c>
      <c r="D1395" s="40">
        <f t="shared" si="190"/>
        <v>0</v>
      </c>
      <c r="E1395" s="40">
        <f t="shared" si="191"/>
        <v>0</v>
      </c>
      <c r="F1395" s="40">
        <f t="shared" si="192"/>
        <v>0</v>
      </c>
      <c r="G1395" s="40">
        <f t="shared" si="193"/>
        <v>0</v>
      </c>
      <c r="H1395" s="40">
        <f t="shared" si="194"/>
        <v>0</v>
      </c>
      <c r="I1395" s="40">
        <f t="shared" si="195"/>
        <v>0</v>
      </c>
      <c r="J1395" s="40">
        <f t="shared" si="196"/>
        <v>0</v>
      </c>
      <c r="K1395" s="40">
        <f t="shared" si="197"/>
        <v>0</v>
      </c>
      <c r="L1395" s="40">
        <f t="shared" si="198"/>
        <v>0</v>
      </c>
      <c r="M1395" s="40">
        <v>1</v>
      </c>
      <c r="N1395" s="40">
        <v>1</v>
      </c>
      <c r="O1395" s="40">
        <v>1</v>
      </c>
      <c r="P1395" s="40">
        <v>0.7567567567567568</v>
      </c>
      <c r="Q1395" s="40">
        <v>0.54054054054054057</v>
      </c>
      <c r="R1395" s="40">
        <v>0.27027027027027029</v>
      </c>
      <c r="S1395" s="40">
        <v>0.13513513513513514</v>
      </c>
      <c r="T1395" s="40">
        <v>8.1081081081081086E-2</v>
      </c>
      <c r="U1395" s="40">
        <v>37</v>
      </c>
    </row>
    <row r="1396" spans="1:21">
      <c r="A1396" s="40">
        <v>12</v>
      </c>
      <c r="B1396" s="40">
        <v>7</v>
      </c>
      <c r="C1396" s="40">
        <v>9</v>
      </c>
      <c r="D1396" s="40">
        <f t="shared" si="190"/>
        <v>0</v>
      </c>
      <c r="E1396" s="40">
        <f t="shared" si="191"/>
        <v>0</v>
      </c>
      <c r="F1396" s="40">
        <f t="shared" si="192"/>
        <v>0</v>
      </c>
      <c r="G1396" s="40">
        <f t="shared" si="193"/>
        <v>0</v>
      </c>
      <c r="H1396" s="40">
        <f t="shared" si="194"/>
        <v>0</v>
      </c>
      <c r="I1396" s="40">
        <f t="shared" si="195"/>
        <v>0</v>
      </c>
      <c r="J1396" s="40">
        <f t="shared" si="196"/>
        <v>0</v>
      </c>
      <c r="K1396" s="40">
        <f t="shared" si="197"/>
        <v>0</v>
      </c>
      <c r="L1396" s="40">
        <f t="shared" si="198"/>
        <v>0</v>
      </c>
      <c r="M1396" s="40">
        <v>1</v>
      </c>
      <c r="N1396" s="40">
        <v>1</v>
      </c>
      <c r="O1396" s="40">
        <v>1</v>
      </c>
      <c r="P1396" s="40">
        <v>0.77777777777777779</v>
      </c>
      <c r="Q1396" s="40">
        <v>0.77777777777777779</v>
      </c>
      <c r="R1396" s="40">
        <v>0.66666666666666663</v>
      </c>
      <c r="S1396" s="40">
        <v>0.33333333333333331</v>
      </c>
      <c r="T1396" s="40">
        <v>0.22222222222222221</v>
      </c>
      <c r="U1396" s="40">
        <v>9</v>
      </c>
    </row>
    <row r="1397" spans="1:21">
      <c r="A1397" s="40">
        <v>12</v>
      </c>
      <c r="B1397" s="40">
        <v>7</v>
      </c>
      <c r="C1397" s="40">
        <v>10</v>
      </c>
      <c r="D1397" s="40">
        <f t="shared" si="190"/>
        <v>0</v>
      </c>
      <c r="E1397" s="40">
        <f t="shared" si="191"/>
        <v>0</v>
      </c>
      <c r="F1397" s="40">
        <f t="shared" si="192"/>
        <v>0</v>
      </c>
      <c r="G1397" s="40">
        <f t="shared" si="193"/>
        <v>0</v>
      </c>
      <c r="H1397" s="40">
        <f t="shared" si="194"/>
        <v>0</v>
      </c>
      <c r="I1397" s="40">
        <f t="shared" si="195"/>
        <v>0</v>
      </c>
      <c r="J1397" s="40">
        <f t="shared" si="196"/>
        <v>0</v>
      </c>
      <c r="K1397" s="40">
        <f t="shared" si="197"/>
        <v>0</v>
      </c>
      <c r="L1397" s="40">
        <f t="shared" si="198"/>
        <v>0</v>
      </c>
      <c r="M1397" s="40">
        <v>1</v>
      </c>
      <c r="N1397" s="40">
        <v>1</v>
      </c>
      <c r="O1397" s="40">
        <v>1</v>
      </c>
      <c r="P1397" s="40">
        <v>1</v>
      </c>
      <c r="Q1397" s="40">
        <v>0</v>
      </c>
      <c r="R1397" s="40">
        <v>0</v>
      </c>
      <c r="S1397" s="40">
        <v>0</v>
      </c>
      <c r="T1397" s="40">
        <v>0</v>
      </c>
      <c r="U1397" s="40">
        <v>1</v>
      </c>
    </row>
    <row r="1398" spans="1:21">
      <c r="A1398" s="40">
        <v>12</v>
      </c>
      <c r="B1398" s="40">
        <v>7</v>
      </c>
      <c r="C1398" s="40">
        <v>11</v>
      </c>
      <c r="D1398" s="40">
        <f t="shared" si="190"/>
        <v>0</v>
      </c>
      <c r="E1398" s="40">
        <f t="shared" si="191"/>
        <v>0</v>
      </c>
      <c r="F1398" s="40">
        <f t="shared" si="192"/>
        <v>0</v>
      </c>
      <c r="G1398" s="40">
        <f t="shared" si="193"/>
        <v>0</v>
      </c>
      <c r="H1398" s="40">
        <f t="shared" si="194"/>
        <v>0</v>
      </c>
      <c r="I1398" s="40">
        <f t="shared" si="195"/>
        <v>0</v>
      </c>
      <c r="J1398" s="40">
        <f t="shared" si="196"/>
        <v>0</v>
      </c>
      <c r="K1398" s="40">
        <f t="shared" si="197"/>
        <v>0</v>
      </c>
      <c r="L1398" s="40">
        <f t="shared" si="198"/>
        <v>0</v>
      </c>
      <c r="M1398" s="40">
        <v>1</v>
      </c>
      <c r="N1398" s="40">
        <v>1</v>
      </c>
      <c r="O1398" s="40">
        <v>1</v>
      </c>
      <c r="P1398" s="40">
        <v>1</v>
      </c>
      <c r="Q1398" s="40">
        <v>1</v>
      </c>
      <c r="R1398" s="40">
        <v>1</v>
      </c>
      <c r="S1398" s="40">
        <v>0</v>
      </c>
      <c r="T1398" s="40">
        <v>0</v>
      </c>
      <c r="U1398" s="40">
        <v>1</v>
      </c>
    </row>
    <row r="1399" spans="1:21">
      <c r="A1399" s="40">
        <v>12</v>
      </c>
      <c r="B1399" s="40">
        <v>7</v>
      </c>
      <c r="C1399" s="40">
        <v>12</v>
      </c>
      <c r="D1399" s="40">
        <f t="shared" si="190"/>
        <v>0</v>
      </c>
      <c r="E1399" s="40">
        <f t="shared" si="191"/>
        <v>0</v>
      </c>
      <c r="F1399" s="40">
        <f t="shared" si="192"/>
        <v>0</v>
      </c>
      <c r="G1399" s="40">
        <f t="shared" si="193"/>
        <v>0</v>
      </c>
      <c r="H1399" s="40">
        <f t="shared" si="194"/>
        <v>0</v>
      </c>
      <c r="I1399" s="40">
        <f t="shared" si="195"/>
        <v>0</v>
      </c>
      <c r="J1399" s="40">
        <f t="shared" si="196"/>
        <v>0</v>
      </c>
      <c r="K1399" s="40">
        <f t="shared" si="197"/>
        <v>0</v>
      </c>
      <c r="L1399" s="40">
        <f t="shared" si="198"/>
        <v>0</v>
      </c>
      <c r="M1399" s="40">
        <v>1</v>
      </c>
      <c r="N1399" s="40">
        <v>1</v>
      </c>
      <c r="O1399" s="40">
        <v>1</v>
      </c>
      <c r="P1399" s="40">
        <v>0.5</v>
      </c>
      <c r="Q1399" s="40">
        <v>0.5</v>
      </c>
      <c r="R1399" s="40">
        <v>0.5</v>
      </c>
      <c r="S1399" s="40">
        <v>0</v>
      </c>
      <c r="T1399" s="40">
        <v>0</v>
      </c>
      <c r="U1399" s="40">
        <v>2</v>
      </c>
    </row>
    <row r="1400" spans="1:21">
      <c r="A1400" s="40">
        <v>12</v>
      </c>
      <c r="B1400" s="40">
        <v>8</v>
      </c>
      <c r="C1400" s="40">
        <v>4</v>
      </c>
      <c r="D1400" s="40">
        <f t="shared" si="190"/>
        <v>0</v>
      </c>
      <c r="E1400" s="40">
        <f t="shared" si="191"/>
        <v>0</v>
      </c>
      <c r="F1400" s="40">
        <f t="shared" si="192"/>
        <v>0</v>
      </c>
      <c r="G1400" s="40">
        <f t="shared" si="193"/>
        <v>0</v>
      </c>
      <c r="H1400" s="40">
        <f t="shared" si="194"/>
        <v>0</v>
      </c>
      <c r="I1400" s="40">
        <f t="shared" si="195"/>
        <v>0</v>
      </c>
      <c r="J1400" s="40">
        <f t="shared" si="196"/>
        <v>0</v>
      </c>
      <c r="K1400" s="40">
        <f t="shared" si="197"/>
        <v>0</v>
      </c>
      <c r="L1400" s="40">
        <f t="shared" si="198"/>
        <v>0</v>
      </c>
      <c r="M1400" s="40">
        <v>1</v>
      </c>
      <c r="N1400" s="40">
        <v>1</v>
      </c>
      <c r="O1400" s="40">
        <v>1</v>
      </c>
      <c r="P1400" s="40">
        <v>1</v>
      </c>
      <c r="Q1400" s="40">
        <v>0.6</v>
      </c>
      <c r="R1400" s="40">
        <v>0.3</v>
      </c>
      <c r="S1400" s="40">
        <v>0.2</v>
      </c>
      <c r="T1400" s="40">
        <v>6.6666666666666666E-2</v>
      </c>
      <c r="U1400" s="40">
        <v>30</v>
      </c>
    </row>
    <row r="1401" spans="1:21">
      <c r="A1401" s="40">
        <v>12</v>
      </c>
      <c r="B1401" s="40">
        <v>8</v>
      </c>
      <c r="C1401" s="40">
        <v>5</v>
      </c>
      <c r="D1401" s="40">
        <f t="shared" si="190"/>
        <v>0</v>
      </c>
      <c r="E1401" s="40">
        <f t="shared" si="191"/>
        <v>0</v>
      </c>
      <c r="F1401" s="40">
        <f t="shared" si="192"/>
        <v>0</v>
      </c>
      <c r="G1401" s="40">
        <f t="shared" si="193"/>
        <v>0</v>
      </c>
      <c r="H1401" s="40">
        <f t="shared" si="194"/>
        <v>0</v>
      </c>
      <c r="I1401" s="40">
        <f t="shared" si="195"/>
        <v>0</v>
      </c>
      <c r="J1401" s="40">
        <f t="shared" si="196"/>
        <v>0</v>
      </c>
      <c r="K1401" s="40">
        <f t="shared" si="197"/>
        <v>0</v>
      </c>
      <c r="L1401" s="40">
        <f t="shared" si="198"/>
        <v>0</v>
      </c>
      <c r="M1401" s="40">
        <v>1</v>
      </c>
      <c r="N1401" s="40">
        <v>1</v>
      </c>
      <c r="O1401" s="40">
        <v>1</v>
      </c>
      <c r="P1401" s="40">
        <v>0.96052631578947367</v>
      </c>
      <c r="Q1401" s="40">
        <v>0.60526315789473684</v>
      </c>
      <c r="R1401" s="40">
        <v>0.31578947368421051</v>
      </c>
      <c r="S1401" s="40">
        <v>7.8947368421052627E-2</v>
      </c>
      <c r="T1401" s="40">
        <v>7.8947368421052627E-2</v>
      </c>
      <c r="U1401" s="40">
        <v>76</v>
      </c>
    </row>
    <row r="1402" spans="1:21">
      <c r="A1402" s="40">
        <v>12</v>
      </c>
      <c r="B1402" s="40">
        <v>8</v>
      </c>
      <c r="C1402" s="40">
        <v>6</v>
      </c>
      <c r="D1402" s="40">
        <f t="shared" si="190"/>
        <v>0</v>
      </c>
      <c r="E1402" s="40">
        <f t="shared" si="191"/>
        <v>0</v>
      </c>
      <c r="F1402" s="40">
        <f t="shared" si="192"/>
        <v>0</v>
      </c>
      <c r="G1402" s="40">
        <f t="shared" si="193"/>
        <v>0</v>
      </c>
      <c r="H1402" s="40">
        <f t="shared" si="194"/>
        <v>0</v>
      </c>
      <c r="I1402" s="40">
        <f t="shared" si="195"/>
        <v>0</v>
      </c>
      <c r="J1402" s="40">
        <f t="shared" si="196"/>
        <v>0</v>
      </c>
      <c r="K1402" s="40">
        <f t="shared" si="197"/>
        <v>0</v>
      </c>
      <c r="L1402" s="40">
        <f t="shared" si="198"/>
        <v>0</v>
      </c>
      <c r="M1402" s="40">
        <v>1</v>
      </c>
      <c r="N1402" s="40">
        <v>1</v>
      </c>
      <c r="O1402" s="40">
        <v>1</v>
      </c>
      <c r="P1402" s="40">
        <v>0.989247311827957</v>
      </c>
      <c r="Q1402" s="40">
        <v>0.64516129032258063</v>
      </c>
      <c r="R1402" s="40">
        <v>0.39784946236559138</v>
      </c>
      <c r="S1402" s="40">
        <v>0.21505376344086022</v>
      </c>
      <c r="T1402" s="40">
        <v>0.19354838709677419</v>
      </c>
      <c r="U1402" s="40">
        <v>93</v>
      </c>
    </row>
    <row r="1403" spans="1:21">
      <c r="A1403" s="40">
        <v>12</v>
      </c>
      <c r="B1403" s="40">
        <v>8</v>
      </c>
      <c r="C1403" s="40">
        <v>7</v>
      </c>
      <c r="D1403" s="40">
        <f t="shared" si="190"/>
        <v>0</v>
      </c>
      <c r="E1403" s="40">
        <f t="shared" si="191"/>
        <v>0</v>
      </c>
      <c r="F1403" s="40">
        <f t="shared" si="192"/>
        <v>0</v>
      </c>
      <c r="G1403" s="40">
        <f t="shared" si="193"/>
        <v>0</v>
      </c>
      <c r="H1403" s="40">
        <f t="shared" si="194"/>
        <v>0</v>
      </c>
      <c r="I1403" s="40">
        <f t="shared" si="195"/>
        <v>0</v>
      </c>
      <c r="J1403" s="40">
        <f t="shared" si="196"/>
        <v>0</v>
      </c>
      <c r="K1403" s="40">
        <f t="shared" si="197"/>
        <v>0</v>
      </c>
      <c r="L1403" s="40">
        <f t="shared" si="198"/>
        <v>0</v>
      </c>
      <c r="M1403" s="40">
        <v>1</v>
      </c>
      <c r="N1403" s="40">
        <v>1</v>
      </c>
      <c r="O1403" s="40">
        <v>1</v>
      </c>
      <c r="P1403" s="40">
        <v>0.956989247311828</v>
      </c>
      <c r="Q1403" s="40">
        <v>0.61290322580645162</v>
      </c>
      <c r="R1403" s="40">
        <v>0.41935483870967744</v>
      </c>
      <c r="S1403" s="40">
        <v>0.21505376344086022</v>
      </c>
      <c r="T1403" s="40">
        <v>0.19354838709677419</v>
      </c>
      <c r="U1403" s="40">
        <v>93</v>
      </c>
    </row>
    <row r="1404" spans="1:21">
      <c r="A1404" s="40">
        <v>12</v>
      </c>
      <c r="B1404" s="40">
        <v>8</v>
      </c>
      <c r="C1404" s="40">
        <v>8</v>
      </c>
      <c r="D1404" s="40">
        <f t="shared" si="190"/>
        <v>0</v>
      </c>
      <c r="E1404" s="40">
        <f t="shared" si="191"/>
        <v>0</v>
      </c>
      <c r="F1404" s="40">
        <f t="shared" si="192"/>
        <v>0</v>
      </c>
      <c r="G1404" s="40">
        <f t="shared" si="193"/>
        <v>0</v>
      </c>
      <c r="H1404" s="40">
        <f t="shared" si="194"/>
        <v>0</v>
      </c>
      <c r="I1404" s="40">
        <f t="shared" si="195"/>
        <v>0</v>
      </c>
      <c r="J1404" s="40">
        <f t="shared" si="196"/>
        <v>0</v>
      </c>
      <c r="K1404" s="40">
        <f t="shared" si="197"/>
        <v>0</v>
      </c>
      <c r="L1404" s="40">
        <f t="shared" si="198"/>
        <v>0</v>
      </c>
      <c r="M1404" s="40">
        <v>1</v>
      </c>
      <c r="N1404" s="40">
        <v>1</v>
      </c>
      <c r="O1404" s="40">
        <v>1</v>
      </c>
      <c r="P1404" s="40">
        <v>0.96296296296296291</v>
      </c>
      <c r="Q1404" s="40">
        <v>0.62962962962962965</v>
      </c>
      <c r="R1404" s="40">
        <v>0.51851851851851849</v>
      </c>
      <c r="S1404" s="40">
        <v>0.29629629629629628</v>
      </c>
      <c r="T1404" s="40">
        <v>0.14814814814814814</v>
      </c>
      <c r="U1404" s="40">
        <v>27</v>
      </c>
    </row>
    <row r="1405" spans="1:21">
      <c r="A1405" s="40">
        <v>12</v>
      </c>
      <c r="B1405" s="40">
        <v>8</v>
      </c>
      <c r="C1405" s="40">
        <v>9</v>
      </c>
      <c r="D1405" s="40">
        <f t="shared" si="190"/>
        <v>0</v>
      </c>
      <c r="E1405" s="40">
        <f t="shared" si="191"/>
        <v>0</v>
      </c>
      <c r="F1405" s="40">
        <f t="shared" si="192"/>
        <v>0</v>
      </c>
      <c r="G1405" s="40">
        <f t="shared" si="193"/>
        <v>0</v>
      </c>
      <c r="H1405" s="40">
        <f t="shared" si="194"/>
        <v>0</v>
      </c>
      <c r="I1405" s="40">
        <f t="shared" si="195"/>
        <v>0</v>
      </c>
      <c r="J1405" s="40">
        <f t="shared" si="196"/>
        <v>0</v>
      </c>
      <c r="K1405" s="40">
        <f t="shared" si="197"/>
        <v>0</v>
      </c>
      <c r="L1405" s="40">
        <f t="shared" si="198"/>
        <v>0</v>
      </c>
      <c r="M1405" s="40">
        <v>1</v>
      </c>
      <c r="N1405" s="40">
        <v>1</v>
      </c>
      <c r="O1405" s="40">
        <v>1</v>
      </c>
      <c r="P1405" s="40">
        <v>1</v>
      </c>
      <c r="Q1405" s="40">
        <v>0.83333333333333337</v>
      </c>
      <c r="R1405" s="40">
        <v>0.5</v>
      </c>
      <c r="S1405" s="40">
        <v>0.25</v>
      </c>
      <c r="T1405" s="40">
        <v>0.16666666666666666</v>
      </c>
      <c r="U1405" s="40">
        <v>12</v>
      </c>
    </row>
    <row r="1406" spans="1:21">
      <c r="A1406" s="40">
        <v>12</v>
      </c>
      <c r="B1406" s="40">
        <v>8</v>
      </c>
      <c r="C1406" s="40">
        <v>10</v>
      </c>
      <c r="D1406" s="40">
        <f t="shared" si="190"/>
        <v>0</v>
      </c>
      <c r="E1406" s="40">
        <f t="shared" si="191"/>
        <v>0</v>
      </c>
      <c r="F1406" s="40">
        <f t="shared" si="192"/>
        <v>0</v>
      </c>
      <c r="G1406" s="40">
        <f t="shared" si="193"/>
        <v>0</v>
      </c>
      <c r="H1406" s="40">
        <f t="shared" si="194"/>
        <v>0</v>
      </c>
      <c r="I1406" s="40">
        <f t="shared" si="195"/>
        <v>0</v>
      </c>
      <c r="J1406" s="40">
        <f t="shared" si="196"/>
        <v>0</v>
      </c>
      <c r="K1406" s="40">
        <f t="shared" si="197"/>
        <v>0</v>
      </c>
      <c r="L1406" s="40">
        <f t="shared" si="198"/>
        <v>0</v>
      </c>
      <c r="M1406" s="40">
        <v>1</v>
      </c>
      <c r="N1406" s="40">
        <v>1</v>
      </c>
      <c r="O1406" s="40">
        <v>1</v>
      </c>
      <c r="P1406" s="40">
        <v>1</v>
      </c>
      <c r="Q1406" s="40">
        <v>0.44444444444444442</v>
      </c>
      <c r="R1406" s="40">
        <v>0.44444444444444442</v>
      </c>
      <c r="S1406" s="40">
        <v>0.44444444444444442</v>
      </c>
      <c r="T1406" s="40">
        <v>0.33333333333333331</v>
      </c>
      <c r="U1406" s="40">
        <v>9</v>
      </c>
    </row>
    <row r="1407" spans="1:21">
      <c r="A1407" s="40">
        <v>12</v>
      </c>
      <c r="B1407" s="40">
        <v>8</v>
      </c>
      <c r="C1407" s="40">
        <v>11</v>
      </c>
      <c r="D1407" s="40">
        <f t="shared" si="190"/>
        <v>0</v>
      </c>
      <c r="E1407" s="40">
        <f t="shared" si="191"/>
        <v>0</v>
      </c>
      <c r="F1407" s="40">
        <f t="shared" si="192"/>
        <v>0</v>
      </c>
      <c r="G1407" s="40">
        <f t="shared" si="193"/>
        <v>0</v>
      </c>
      <c r="H1407" s="40">
        <f t="shared" si="194"/>
        <v>0</v>
      </c>
      <c r="I1407" s="40">
        <f t="shared" si="195"/>
        <v>0</v>
      </c>
      <c r="J1407" s="40">
        <f t="shared" si="196"/>
        <v>0</v>
      </c>
      <c r="K1407" s="40">
        <f t="shared" si="197"/>
        <v>0</v>
      </c>
      <c r="L1407" s="40">
        <f t="shared" si="198"/>
        <v>0</v>
      </c>
      <c r="M1407" s="40">
        <v>1</v>
      </c>
      <c r="N1407" s="40">
        <v>1</v>
      </c>
      <c r="O1407" s="40">
        <v>1</v>
      </c>
      <c r="P1407" s="40">
        <v>1</v>
      </c>
      <c r="Q1407" s="40">
        <v>1</v>
      </c>
      <c r="R1407" s="40">
        <v>0</v>
      </c>
      <c r="S1407" s="40">
        <v>0</v>
      </c>
      <c r="T1407" s="40">
        <v>0</v>
      </c>
      <c r="U1407" s="40">
        <v>1</v>
      </c>
    </row>
    <row r="1408" spans="1:21">
      <c r="A1408" s="40">
        <v>12</v>
      </c>
      <c r="B1408" s="40">
        <v>8</v>
      </c>
      <c r="C1408" s="40">
        <v>12</v>
      </c>
      <c r="D1408" s="40">
        <f t="shared" si="190"/>
        <v>0</v>
      </c>
      <c r="E1408" s="40">
        <f t="shared" si="191"/>
        <v>0</v>
      </c>
      <c r="F1408" s="40">
        <f t="shared" si="192"/>
        <v>0</v>
      </c>
      <c r="G1408" s="40">
        <f t="shared" si="193"/>
        <v>0</v>
      </c>
      <c r="H1408" s="40">
        <f t="shared" si="194"/>
        <v>0</v>
      </c>
      <c r="I1408" s="40">
        <f t="shared" si="195"/>
        <v>0</v>
      </c>
      <c r="J1408" s="40">
        <f t="shared" si="196"/>
        <v>0</v>
      </c>
      <c r="K1408" s="40">
        <f t="shared" si="197"/>
        <v>0</v>
      </c>
      <c r="L1408" s="40">
        <f t="shared" si="198"/>
        <v>0</v>
      </c>
      <c r="M1408" s="40">
        <v>1</v>
      </c>
      <c r="N1408" s="40">
        <v>1</v>
      </c>
      <c r="O1408" s="40">
        <v>1</v>
      </c>
      <c r="P1408" s="40">
        <v>1</v>
      </c>
      <c r="Q1408" s="40">
        <v>0.75</v>
      </c>
      <c r="R1408" s="40">
        <v>0.5</v>
      </c>
      <c r="S1408" s="40">
        <v>0.25</v>
      </c>
      <c r="T1408" s="40">
        <v>0.25</v>
      </c>
      <c r="U1408" s="40">
        <v>4</v>
      </c>
    </row>
    <row r="1409" spans="1:21">
      <c r="A1409" s="40">
        <v>12</v>
      </c>
      <c r="B1409" s="40">
        <v>9</v>
      </c>
      <c r="C1409" s="40">
        <v>3</v>
      </c>
      <c r="D1409" s="40">
        <f t="shared" si="190"/>
        <v>0</v>
      </c>
      <c r="E1409" s="40">
        <f t="shared" si="191"/>
        <v>0</v>
      </c>
      <c r="F1409" s="40">
        <f t="shared" si="192"/>
        <v>0</v>
      </c>
      <c r="G1409" s="40">
        <f t="shared" si="193"/>
        <v>0</v>
      </c>
      <c r="H1409" s="40">
        <f t="shared" si="194"/>
        <v>0</v>
      </c>
      <c r="I1409" s="40">
        <f t="shared" si="195"/>
        <v>0</v>
      </c>
      <c r="J1409" s="40">
        <f t="shared" si="196"/>
        <v>0</v>
      </c>
      <c r="K1409" s="40">
        <f t="shared" si="197"/>
        <v>0</v>
      </c>
      <c r="L1409" s="40">
        <f t="shared" si="198"/>
        <v>0</v>
      </c>
      <c r="M1409" s="40">
        <v>1</v>
      </c>
      <c r="N1409" s="40">
        <v>1</v>
      </c>
      <c r="O1409" s="40">
        <v>1</v>
      </c>
      <c r="P1409" s="40">
        <v>1</v>
      </c>
      <c r="Q1409" s="40">
        <v>0.5</v>
      </c>
      <c r="R1409" s="40">
        <v>0.5</v>
      </c>
      <c r="S1409" s="40">
        <v>0</v>
      </c>
      <c r="T1409" s="40">
        <v>0</v>
      </c>
      <c r="U1409" s="40">
        <v>2</v>
      </c>
    </row>
    <row r="1410" spans="1:21">
      <c r="A1410" s="40">
        <v>12</v>
      </c>
      <c r="B1410" s="40">
        <v>9</v>
      </c>
      <c r="C1410" s="40">
        <v>4</v>
      </c>
      <c r="D1410" s="40">
        <f t="shared" si="190"/>
        <v>0</v>
      </c>
      <c r="E1410" s="40">
        <f t="shared" si="191"/>
        <v>0</v>
      </c>
      <c r="F1410" s="40">
        <f t="shared" si="192"/>
        <v>0</v>
      </c>
      <c r="G1410" s="40">
        <f t="shared" si="193"/>
        <v>0</v>
      </c>
      <c r="H1410" s="40">
        <f t="shared" si="194"/>
        <v>0</v>
      </c>
      <c r="I1410" s="40">
        <f t="shared" si="195"/>
        <v>0</v>
      </c>
      <c r="J1410" s="40">
        <f t="shared" si="196"/>
        <v>0</v>
      </c>
      <c r="K1410" s="40">
        <f t="shared" si="197"/>
        <v>0</v>
      </c>
      <c r="L1410" s="40">
        <f t="shared" si="198"/>
        <v>0</v>
      </c>
      <c r="M1410" s="40">
        <v>1</v>
      </c>
      <c r="N1410" s="40">
        <v>1</v>
      </c>
      <c r="O1410" s="40">
        <v>1</v>
      </c>
      <c r="P1410" s="40">
        <v>1</v>
      </c>
      <c r="Q1410" s="40">
        <v>0.5</v>
      </c>
      <c r="R1410" s="40">
        <v>0.4</v>
      </c>
      <c r="S1410" s="40">
        <v>0.2</v>
      </c>
      <c r="T1410" s="40">
        <v>0.2</v>
      </c>
      <c r="U1410" s="40">
        <v>10</v>
      </c>
    </row>
    <row r="1411" spans="1:21">
      <c r="A1411" s="40">
        <v>12</v>
      </c>
      <c r="B1411" s="40">
        <v>9</v>
      </c>
      <c r="C1411" s="40">
        <v>5</v>
      </c>
      <c r="D1411" s="40">
        <f t="shared" ref="D1411:D1461" si="199">IF(AND($A1411=$X$2,$B1411=$X$33,$C1411=$X$18),M1411,0)</f>
        <v>0</v>
      </c>
      <c r="E1411" s="40">
        <f t="shared" ref="E1411:E1461" si="200">IF(AND($A1411=$X$2,$B1411=$X$33,$C1411=$X$18),N1411,0)</f>
        <v>0</v>
      </c>
      <c r="F1411" s="40">
        <f t="shared" ref="F1411:F1461" si="201">IF(AND($A1411=$X$2,$B1411=$X$33,$C1411=$X$18),O1411,0)</f>
        <v>0</v>
      </c>
      <c r="G1411" s="40">
        <f t="shared" ref="G1411:G1461" si="202">IF(AND($A1411=$X$2,$B1411=$X$33,$C1411=$X$18),P1411,0)</f>
        <v>0</v>
      </c>
      <c r="H1411" s="40">
        <f t="shared" ref="H1411:H1461" si="203">IF(AND($A1411=$X$2,$B1411=$X$33,$C1411=$X$18),Q1411,0)</f>
        <v>0</v>
      </c>
      <c r="I1411" s="40">
        <f t="shared" ref="I1411:I1461" si="204">IF(AND($A1411=$X$2,$B1411=$X$33,$C1411=$X$18),R1411,0)</f>
        <v>0</v>
      </c>
      <c r="J1411" s="40">
        <f t="shared" ref="J1411:J1461" si="205">IF(AND($A1411=$X$2,$B1411=$X$33,$C1411=$X$18),S1411,0)</f>
        <v>0</v>
      </c>
      <c r="K1411" s="40">
        <f t="shared" ref="K1411:K1461" si="206">IF(AND($A1411=$X$2,$B1411=$X$33,$C1411=$X$18),T1411,0)</f>
        <v>0</v>
      </c>
      <c r="L1411" s="40">
        <f t="shared" ref="L1411:L1461" si="207">IF(AND($A1411=$X$2,$B1411=$X$33,$C1411=$X$18),U1411,0)</f>
        <v>0</v>
      </c>
      <c r="M1411" s="40">
        <v>1</v>
      </c>
      <c r="N1411" s="40">
        <v>1</v>
      </c>
      <c r="O1411" s="40">
        <v>1</v>
      </c>
      <c r="P1411" s="40">
        <v>1</v>
      </c>
      <c r="Q1411" s="40">
        <v>0.78125</v>
      </c>
      <c r="R1411" s="40">
        <v>0.375</v>
      </c>
      <c r="S1411" s="40">
        <v>0.21875</v>
      </c>
      <c r="T1411" s="40">
        <v>0.125</v>
      </c>
      <c r="U1411" s="40">
        <v>32</v>
      </c>
    </row>
    <row r="1412" spans="1:21">
      <c r="A1412" s="40">
        <v>12</v>
      </c>
      <c r="B1412" s="40">
        <v>9</v>
      </c>
      <c r="C1412" s="40">
        <v>6</v>
      </c>
      <c r="D1412" s="40">
        <f t="shared" si="199"/>
        <v>0</v>
      </c>
      <c r="E1412" s="40">
        <f t="shared" si="200"/>
        <v>0</v>
      </c>
      <c r="F1412" s="40">
        <f t="shared" si="201"/>
        <v>0</v>
      </c>
      <c r="G1412" s="40">
        <f t="shared" si="202"/>
        <v>0</v>
      </c>
      <c r="H1412" s="40">
        <f t="shared" si="203"/>
        <v>0</v>
      </c>
      <c r="I1412" s="40">
        <f t="shared" si="204"/>
        <v>0</v>
      </c>
      <c r="J1412" s="40">
        <f t="shared" si="205"/>
        <v>0</v>
      </c>
      <c r="K1412" s="40">
        <f t="shared" si="206"/>
        <v>0</v>
      </c>
      <c r="L1412" s="40">
        <f t="shared" si="207"/>
        <v>0</v>
      </c>
      <c r="M1412" s="40">
        <v>1</v>
      </c>
      <c r="N1412" s="40">
        <v>1</v>
      </c>
      <c r="O1412" s="40">
        <v>1</v>
      </c>
      <c r="P1412" s="40">
        <v>1</v>
      </c>
      <c r="Q1412" s="40">
        <v>0.69047619047619047</v>
      </c>
      <c r="R1412" s="40">
        <v>0.52380952380952384</v>
      </c>
      <c r="S1412" s="40">
        <v>0.30952380952380953</v>
      </c>
      <c r="T1412" s="40">
        <v>0.23809523809523808</v>
      </c>
      <c r="U1412" s="40">
        <v>42</v>
      </c>
    </row>
    <row r="1413" spans="1:21">
      <c r="A1413" s="40">
        <v>12</v>
      </c>
      <c r="B1413" s="40">
        <v>9</v>
      </c>
      <c r="C1413" s="40">
        <v>7</v>
      </c>
      <c r="D1413" s="40">
        <f t="shared" si="199"/>
        <v>0</v>
      </c>
      <c r="E1413" s="40">
        <f t="shared" si="200"/>
        <v>0</v>
      </c>
      <c r="F1413" s="40">
        <f t="shared" si="201"/>
        <v>0</v>
      </c>
      <c r="G1413" s="40">
        <f t="shared" si="202"/>
        <v>0</v>
      </c>
      <c r="H1413" s="40">
        <f t="shared" si="203"/>
        <v>0</v>
      </c>
      <c r="I1413" s="40">
        <f t="shared" si="204"/>
        <v>0</v>
      </c>
      <c r="J1413" s="40">
        <f t="shared" si="205"/>
        <v>0</v>
      </c>
      <c r="K1413" s="40">
        <f t="shared" si="206"/>
        <v>0</v>
      </c>
      <c r="L1413" s="40">
        <f t="shared" si="207"/>
        <v>0</v>
      </c>
      <c r="M1413" s="40">
        <v>1</v>
      </c>
      <c r="N1413" s="40">
        <v>1</v>
      </c>
      <c r="O1413" s="40">
        <v>1</v>
      </c>
      <c r="P1413" s="40">
        <v>0.98630136986301364</v>
      </c>
      <c r="Q1413" s="40">
        <v>0.78082191780821919</v>
      </c>
      <c r="R1413" s="40">
        <v>0.64383561643835618</v>
      </c>
      <c r="S1413" s="40">
        <v>0.39726027397260272</v>
      </c>
      <c r="T1413" s="40">
        <v>0.31506849315068491</v>
      </c>
      <c r="U1413" s="40">
        <v>73</v>
      </c>
    </row>
    <row r="1414" spans="1:21">
      <c r="A1414" s="40">
        <v>12</v>
      </c>
      <c r="B1414" s="40">
        <v>9</v>
      </c>
      <c r="C1414" s="40">
        <v>8</v>
      </c>
      <c r="D1414" s="40">
        <f t="shared" si="199"/>
        <v>0</v>
      </c>
      <c r="E1414" s="40">
        <f t="shared" si="200"/>
        <v>0</v>
      </c>
      <c r="F1414" s="40">
        <f t="shared" si="201"/>
        <v>0</v>
      </c>
      <c r="G1414" s="40">
        <f t="shared" si="202"/>
        <v>0</v>
      </c>
      <c r="H1414" s="40">
        <f t="shared" si="203"/>
        <v>0</v>
      </c>
      <c r="I1414" s="40">
        <f t="shared" si="204"/>
        <v>0</v>
      </c>
      <c r="J1414" s="40">
        <f t="shared" si="205"/>
        <v>0</v>
      </c>
      <c r="K1414" s="40">
        <f t="shared" si="206"/>
        <v>0</v>
      </c>
      <c r="L1414" s="40">
        <f t="shared" si="207"/>
        <v>0</v>
      </c>
      <c r="M1414" s="40">
        <v>1</v>
      </c>
      <c r="N1414" s="40">
        <v>1</v>
      </c>
      <c r="O1414" s="40">
        <v>1</v>
      </c>
      <c r="P1414" s="40">
        <v>1</v>
      </c>
      <c r="Q1414" s="40">
        <v>0.81578947368421051</v>
      </c>
      <c r="R1414" s="40">
        <v>0.52631578947368418</v>
      </c>
      <c r="S1414" s="40">
        <v>0.44736842105263158</v>
      </c>
      <c r="T1414" s="40">
        <v>0.34210526315789475</v>
      </c>
      <c r="U1414" s="40">
        <v>38</v>
      </c>
    </row>
    <row r="1415" spans="1:21">
      <c r="A1415" s="40">
        <v>12</v>
      </c>
      <c r="B1415" s="40">
        <v>9</v>
      </c>
      <c r="C1415" s="40">
        <v>9</v>
      </c>
      <c r="D1415" s="40">
        <f t="shared" si="199"/>
        <v>0</v>
      </c>
      <c r="E1415" s="40">
        <f t="shared" si="200"/>
        <v>0</v>
      </c>
      <c r="F1415" s="40">
        <f t="shared" si="201"/>
        <v>0</v>
      </c>
      <c r="G1415" s="40">
        <f t="shared" si="202"/>
        <v>0</v>
      </c>
      <c r="H1415" s="40">
        <f t="shared" si="203"/>
        <v>0</v>
      </c>
      <c r="I1415" s="40">
        <f t="shared" si="204"/>
        <v>0</v>
      </c>
      <c r="J1415" s="40">
        <f t="shared" si="205"/>
        <v>0</v>
      </c>
      <c r="K1415" s="40">
        <f t="shared" si="206"/>
        <v>0</v>
      </c>
      <c r="L1415" s="40">
        <f t="shared" si="207"/>
        <v>0</v>
      </c>
      <c r="M1415" s="40">
        <v>1</v>
      </c>
      <c r="N1415" s="40">
        <v>1</v>
      </c>
      <c r="O1415" s="40">
        <v>1</v>
      </c>
      <c r="P1415" s="40">
        <v>1</v>
      </c>
      <c r="Q1415" s="40">
        <v>0.8</v>
      </c>
      <c r="R1415" s="40">
        <v>0.53333333333333333</v>
      </c>
      <c r="S1415" s="40">
        <v>0.4</v>
      </c>
      <c r="T1415" s="40">
        <v>0.26666666666666666</v>
      </c>
      <c r="U1415" s="40">
        <v>15</v>
      </c>
    </row>
    <row r="1416" spans="1:21">
      <c r="A1416" s="40">
        <v>12</v>
      </c>
      <c r="B1416" s="40">
        <v>9</v>
      </c>
      <c r="C1416" s="40">
        <v>10</v>
      </c>
      <c r="D1416" s="40">
        <f t="shared" si="199"/>
        <v>0</v>
      </c>
      <c r="E1416" s="40">
        <f t="shared" si="200"/>
        <v>0</v>
      </c>
      <c r="F1416" s="40">
        <f t="shared" si="201"/>
        <v>0</v>
      </c>
      <c r="G1416" s="40">
        <f t="shared" si="202"/>
        <v>0</v>
      </c>
      <c r="H1416" s="40">
        <f t="shared" si="203"/>
        <v>0</v>
      </c>
      <c r="I1416" s="40">
        <f t="shared" si="204"/>
        <v>0</v>
      </c>
      <c r="J1416" s="40">
        <f t="shared" si="205"/>
        <v>0</v>
      </c>
      <c r="K1416" s="40">
        <f t="shared" si="206"/>
        <v>0</v>
      </c>
      <c r="L1416" s="40">
        <f t="shared" si="207"/>
        <v>0</v>
      </c>
      <c r="M1416" s="40">
        <v>1</v>
      </c>
      <c r="N1416" s="40">
        <v>1</v>
      </c>
      <c r="O1416" s="40">
        <v>0.88888888888888884</v>
      </c>
      <c r="P1416" s="40">
        <v>0.88888888888888884</v>
      </c>
      <c r="Q1416" s="40">
        <v>0.66666666666666663</v>
      </c>
      <c r="R1416" s="40">
        <v>0.66666666666666663</v>
      </c>
      <c r="S1416" s="40">
        <v>0.22222222222222221</v>
      </c>
      <c r="T1416" s="40">
        <v>0.22222222222222221</v>
      </c>
      <c r="U1416" s="40">
        <v>9</v>
      </c>
    </row>
    <row r="1417" spans="1:21">
      <c r="A1417" s="40">
        <v>12</v>
      </c>
      <c r="B1417" s="40">
        <v>9</v>
      </c>
      <c r="C1417" s="40">
        <v>11</v>
      </c>
      <c r="D1417" s="40">
        <f t="shared" si="199"/>
        <v>0</v>
      </c>
      <c r="E1417" s="40">
        <f t="shared" si="200"/>
        <v>0</v>
      </c>
      <c r="F1417" s="40">
        <f t="shared" si="201"/>
        <v>0</v>
      </c>
      <c r="G1417" s="40">
        <f t="shared" si="202"/>
        <v>0</v>
      </c>
      <c r="H1417" s="40">
        <f t="shared" si="203"/>
        <v>0</v>
      </c>
      <c r="I1417" s="40">
        <f t="shared" si="204"/>
        <v>0</v>
      </c>
      <c r="J1417" s="40">
        <f t="shared" si="205"/>
        <v>0</v>
      </c>
      <c r="K1417" s="40">
        <f t="shared" si="206"/>
        <v>0</v>
      </c>
      <c r="L1417" s="40">
        <f t="shared" si="207"/>
        <v>0</v>
      </c>
      <c r="M1417" s="40">
        <v>1</v>
      </c>
      <c r="N1417" s="40">
        <v>1</v>
      </c>
      <c r="O1417" s="40">
        <v>1</v>
      </c>
      <c r="P1417" s="40">
        <v>1</v>
      </c>
      <c r="Q1417" s="40">
        <v>1</v>
      </c>
      <c r="R1417" s="40">
        <v>1</v>
      </c>
      <c r="S1417" s="40">
        <v>0</v>
      </c>
      <c r="T1417" s="40">
        <v>0</v>
      </c>
      <c r="U1417" s="40">
        <v>1</v>
      </c>
    </row>
    <row r="1418" spans="1:21">
      <c r="A1418" s="40">
        <v>12</v>
      </c>
      <c r="B1418" s="40">
        <v>9</v>
      </c>
      <c r="C1418" s="40">
        <v>12</v>
      </c>
      <c r="D1418" s="40">
        <f t="shared" si="199"/>
        <v>0</v>
      </c>
      <c r="E1418" s="40">
        <f t="shared" si="200"/>
        <v>0</v>
      </c>
      <c r="F1418" s="40">
        <f t="shared" si="201"/>
        <v>0</v>
      </c>
      <c r="G1418" s="40">
        <f t="shared" si="202"/>
        <v>0</v>
      </c>
      <c r="H1418" s="40">
        <f t="shared" si="203"/>
        <v>0</v>
      </c>
      <c r="I1418" s="40">
        <f t="shared" si="204"/>
        <v>0</v>
      </c>
      <c r="J1418" s="40">
        <f t="shared" si="205"/>
        <v>0</v>
      </c>
      <c r="K1418" s="40">
        <f t="shared" si="206"/>
        <v>0</v>
      </c>
      <c r="L1418" s="40">
        <f t="shared" si="207"/>
        <v>0</v>
      </c>
      <c r="M1418" s="40">
        <v>1</v>
      </c>
      <c r="N1418" s="40">
        <v>1</v>
      </c>
      <c r="O1418" s="40">
        <v>1</v>
      </c>
      <c r="P1418" s="40">
        <v>1</v>
      </c>
      <c r="Q1418" s="40">
        <v>1</v>
      </c>
      <c r="R1418" s="40">
        <v>0.66666666666666663</v>
      </c>
      <c r="S1418" s="40">
        <v>0.66666666666666663</v>
      </c>
      <c r="T1418" s="40">
        <v>0.66666666666666663</v>
      </c>
      <c r="U1418" s="40">
        <v>3</v>
      </c>
    </row>
    <row r="1419" spans="1:21">
      <c r="A1419" s="40">
        <v>12</v>
      </c>
      <c r="B1419" s="40">
        <v>10</v>
      </c>
      <c r="C1419" s="40">
        <v>3</v>
      </c>
      <c r="D1419" s="40">
        <f t="shared" si="199"/>
        <v>0</v>
      </c>
      <c r="E1419" s="40">
        <f t="shared" si="200"/>
        <v>0</v>
      </c>
      <c r="F1419" s="40">
        <f t="shared" si="201"/>
        <v>0</v>
      </c>
      <c r="G1419" s="40">
        <f t="shared" si="202"/>
        <v>0</v>
      </c>
      <c r="H1419" s="40">
        <f t="shared" si="203"/>
        <v>0</v>
      </c>
      <c r="I1419" s="40">
        <f t="shared" si="204"/>
        <v>0</v>
      </c>
      <c r="J1419" s="40">
        <f t="shared" si="205"/>
        <v>0</v>
      </c>
      <c r="K1419" s="40">
        <f t="shared" si="206"/>
        <v>0</v>
      </c>
      <c r="L1419" s="40">
        <f t="shared" si="207"/>
        <v>0</v>
      </c>
      <c r="M1419" s="40">
        <v>1</v>
      </c>
      <c r="N1419" s="40">
        <v>1</v>
      </c>
      <c r="O1419" s="40">
        <v>1</v>
      </c>
      <c r="P1419" s="40">
        <v>1</v>
      </c>
      <c r="Q1419" s="40">
        <v>1</v>
      </c>
      <c r="R1419" s="40">
        <v>1</v>
      </c>
      <c r="S1419" s="40">
        <v>1</v>
      </c>
      <c r="T1419" s="40">
        <v>1</v>
      </c>
      <c r="U1419" s="40">
        <v>1</v>
      </c>
    </row>
    <row r="1420" spans="1:21">
      <c r="A1420" s="40">
        <v>12</v>
      </c>
      <c r="B1420" s="40">
        <v>10</v>
      </c>
      <c r="C1420" s="40">
        <v>4</v>
      </c>
      <c r="D1420" s="40">
        <f t="shared" si="199"/>
        <v>0</v>
      </c>
      <c r="E1420" s="40">
        <f t="shared" si="200"/>
        <v>0</v>
      </c>
      <c r="F1420" s="40">
        <f t="shared" si="201"/>
        <v>0</v>
      </c>
      <c r="G1420" s="40">
        <f t="shared" si="202"/>
        <v>0</v>
      </c>
      <c r="H1420" s="40">
        <f t="shared" si="203"/>
        <v>0</v>
      </c>
      <c r="I1420" s="40">
        <f t="shared" si="204"/>
        <v>0</v>
      </c>
      <c r="J1420" s="40">
        <f t="shared" si="205"/>
        <v>0</v>
      </c>
      <c r="K1420" s="40">
        <f t="shared" si="206"/>
        <v>0</v>
      </c>
      <c r="L1420" s="40">
        <f t="shared" si="207"/>
        <v>0</v>
      </c>
      <c r="M1420" s="40">
        <v>1</v>
      </c>
      <c r="N1420" s="40">
        <v>1</v>
      </c>
      <c r="O1420" s="40">
        <v>1</v>
      </c>
      <c r="P1420" s="40">
        <v>1</v>
      </c>
      <c r="Q1420" s="40">
        <v>1</v>
      </c>
      <c r="R1420" s="40">
        <v>0.66666666666666663</v>
      </c>
      <c r="S1420" s="40">
        <v>0.16666666666666666</v>
      </c>
      <c r="T1420" s="40">
        <v>0.16666666666666666</v>
      </c>
      <c r="U1420" s="40">
        <v>6</v>
      </c>
    </row>
    <row r="1421" spans="1:21">
      <c r="A1421" s="40">
        <v>12</v>
      </c>
      <c r="B1421" s="40">
        <v>10</v>
      </c>
      <c r="C1421" s="40">
        <v>5</v>
      </c>
      <c r="D1421" s="40">
        <f t="shared" si="199"/>
        <v>0</v>
      </c>
      <c r="E1421" s="40">
        <f t="shared" si="200"/>
        <v>0</v>
      </c>
      <c r="F1421" s="40">
        <f t="shared" si="201"/>
        <v>0</v>
      </c>
      <c r="G1421" s="40">
        <f t="shared" si="202"/>
        <v>0</v>
      </c>
      <c r="H1421" s="40">
        <f t="shared" si="203"/>
        <v>0</v>
      </c>
      <c r="I1421" s="40">
        <f t="shared" si="204"/>
        <v>0</v>
      </c>
      <c r="J1421" s="40">
        <f t="shared" si="205"/>
        <v>0</v>
      </c>
      <c r="K1421" s="40">
        <f t="shared" si="206"/>
        <v>0</v>
      </c>
      <c r="L1421" s="40">
        <f t="shared" si="207"/>
        <v>0</v>
      </c>
      <c r="M1421" s="40">
        <v>1</v>
      </c>
      <c r="N1421" s="40">
        <v>1</v>
      </c>
      <c r="O1421" s="40">
        <v>1</v>
      </c>
      <c r="P1421" s="40">
        <v>1</v>
      </c>
      <c r="Q1421" s="40">
        <v>0.94117647058823528</v>
      </c>
      <c r="R1421" s="40">
        <v>0.58823529411764708</v>
      </c>
      <c r="S1421" s="40">
        <v>0.35294117647058826</v>
      </c>
      <c r="T1421" s="40">
        <v>0.17647058823529413</v>
      </c>
      <c r="U1421" s="40">
        <v>17</v>
      </c>
    </row>
    <row r="1422" spans="1:21">
      <c r="A1422" s="40">
        <v>12</v>
      </c>
      <c r="B1422" s="40">
        <v>10</v>
      </c>
      <c r="C1422" s="40">
        <v>6</v>
      </c>
      <c r="D1422" s="40">
        <f t="shared" si="199"/>
        <v>0</v>
      </c>
      <c r="E1422" s="40">
        <f t="shared" si="200"/>
        <v>0</v>
      </c>
      <c r="F1422" s="40">
        <f t="shared" si="201"/>
        <v>0</v>
      </c>
      <c r="G1422" s="40">
        <f t="shared" si="202"/>
        <v>0</v>
      </c>
      <c r="H1422" s="40">
        <f t="shared" si="203"/>
        <v>0</v>
      </c>
      <c r="I1422" s="40">
        <f t="shared" si="204"/>
        <v>0</v>
      </c>
      <c r="J1422" s="40">
        <f t="shared" si="205"/>
        <v>0</v>
      </c>
      <c r="K1422" s="40">
        <f t="shared" si="206"/>
        <v>0</v>
      </c>
      <c r="L1422" s="40">
        <f t="shared" si="207"/>
        <v>0</v>
      </c>
      <c r="M1422" s="40">
        <v>1</v>
      </c>
      <c r="N1422" s="40">
        <v>1</v>
      </c>
      <c r="O1422" s="40">
        <v>1</v>
      </c>
      <c r="P1422" s="40">
        <v>1</v>
      </c>
      <c r="Q1422" s="40">
        <v>0.95</v>
      </c>
      <c r="R1422" s="40">
        <v>0.8</v>
      </c>
      <c r="S1422" s="40">
        <v>0.65</v>
      </c>
      <c r="T1422" s="40">
        <v>0.5</v>
      </c>
      <c r="U1422" s="40">
        <v>20</v>
      </c>
    </row>
    <row r="1423" spans="1:21">
      <c r="A1423" s="40">
        <v>12</v>
      </c>
      <c r="B1423" s="40">
        <v>10</v>
      </c>
      <c r="C1423" s="40">
        <v>7</v>
      </c>
      <c r="D1423" s="40">
        <f t="shared" si="199"/>
        <v>0</v>
      </c>
      <c r="E1423" s="40">
        <f t="shared" si="200"/>
        <v>0</v>
      </c>
      <c r="F1423" s="40">
        <f t="shared" si="201"/>
        <v>0</v>
      </c>
      <c r="G1423" s="40">
        <f t="shared" si="202"/>
        <v>0</v>
      </c>
      <c r="H1423" s="40">
        <f t="shared" si="203"/>
        <v>0</v>
      </c>
      <c r="I1423" s="40">
        <f t="shared" si="204"/>
        <v>0</v>
      </c>
      <c r="J1423" s="40">
        <f t="shared" si="205"/>
        <v>0</v>
      </c>
      <c r="K1423" s="40">
        <f t="shared" si="206"/>
        <v>0</v>
      </c>
      <c r="L1423" s="40">
        <f t="shared" si="207"/>
        <v>0</v>
      </c>
      <c r="M1423" s="40">
        <v>1</v>
      </c>
      <c r="N1423" s="40">
        <v>1</v>
      </c>
      <c r="O1423" s="40">
        <v>1</v>
      </c>
      <c r="P1423" s="40">
        <v>0.98</v>
      </c>
      <c r="Q1423" s="40">
        <v>0.94</v>
      </c>
      <c r="R1423" s="40">
        <v>0.7</v>
      </c>
      <c r="S1423" s="40">
        <v>0.52</v>
      </c>
      <c r="T1423" s="40">
        <v>0.4</v>
      </c>
      <c r="U1423" s="40">
        <v>50</v>
      </c>
    </row>
    <row r="1424" spans="1:21">
      <c r="A1424" s="40">
        <v>12</v>
      </c>
      <c r="B1424" s="40">
        <v>10</v>
      </c>
      <c r="C1424" s="40">
        <v>8</v>
      </c>
      <c r="D1424" s="40">
        <f t="shared" si="199"/>
        <v>0</v>
      </c>
      <c r="E1424" s="40">
        <f t="shared" si="200"/>
        <v>0</v>
      </c>
      <c r="F1424" s="40">
        <f t="shared" si="201"/>
        <v>0</v>
      </c>
      <c r="G1424" s="40">
        <f t="shared" si="202"/>
        <v>0</v>
      </c>
      <c r="H1424" s="40">
        <f t="shared" si="203"/>
        <v>0</v>
      </c>
      <c r="I1424" s="40">
        <f t="shared" si="204"/>
        <v>0</v>
      </c>
      <c r="J1424" s="40">
        <f t="shared" si="205"/>
        <v>0</v>
      </c>
      <c r="K1424" s="40">
        <f t="shared" si="206"/>
        <v>0</v>
      </c>
      <c r="L1424" s="40">
        <f t="shared" si="207"/>
        <v>0</v>
      </c>
      <c r="M1424" s="40">
        <v>1</v>
      </c>
      <c r="N1424" s="40">
        <v>1</v>
      </c>
      <c r="O1424" s="40">
        <v>1</v>
      </c>
      <c r="P1424" s="40">
        <v>0.95833333333333337</v>
      </c>
      <c r="Q1424" s="40">
        <v>0.95833333333333337</v>
      </c>
      <c r="R1424" s="40">
        <v>0.64583333333333337</v>
      </c>
      <c r="S1424" s="40">
        <v>0.52083333333333337</v>
      </c>
      <c r="T1424" s="40">
        <v>0.41666666666666669</v>
      </c>
      <c r="U1424" s="40">
        <v>48</v>
      </c>
    </row>
    <row r="1425" spans="1:21">
      <c r="A1425" s="40">
        <v>12</v>
      </c>
      <c r="B1425" s="40">
        <v>10</v>
      </c>
      <c r="C1425" s="40">
        <v>9</v>
      </c>
      <c r="D1425" s="40">
        <f t="shared" si="199"/>
        <v>0</v>
      </c>
      <c r="E1425" s="40">
        <f t="shared" si="200"/>
        <v>0</v>
      </c>
      <c r="F1425" s="40">
        <f t="shared" si="201"/>
        <v>0</v>
      </c>
      <c r="G1425" s="40">
        <f t="shared" si="202"/>
        <v>0</v>
      </c>
      <c r="H1425" s="40">
        <f t="shared" si="203"/>
        <v>0</v>
      </c>
      <c r="I1425" s="40">
        <f t="shared" si="204"/>
        <v>0</v>
      </c>
      <c r="J1425" s="40">
        <f t="shared" si="205"/>
        <v>0</v>
      </c>
      <c r="K1425" s="40">
        <f t="shared" si="206"/>
        <v>0</v>
      </c>
      <c r="L1425" s="40">
        <f t="shared" si="207"/>
        <v>0</v>
      </c>
      <c r="M1425" s="40">
        <v>1</v>
      </c>
      <c r="N1425" s="40">
        <v>1</v>
      </c>
      <c r="O1425" s="40">
        <v>1</v>
      </c>
      <c r="P1425" s="40">
        <v>1</v>
      </c>
      <c r="Q1425" s="40">
        <v>0.94736842105263153</v>
      </c>
      <c r="R1425" s="40">
        <v>0.63157894736842102</v>
      </c>
      <c r="S1425" s="40">
        <v>0.57894736842105265</v>
      </c>
      <c r="T1425" s="40">
        <v>0.52631578947368418</v>
      </c>
      <c r="U1425" s="40">
        <v>19</v>
      </c>
    </row>
    <row r="1426" spans="1:21">
      <c r="A1426" s="40">
        <v>12</v>
      </c>
      <c r="B1426" s="40">
        <v>10</v>
      </c>
      <c r="C1426" s="40">
        <v>10</v>
      </c>
      <c r="D1426" s="40">
        <f t="shared" si="199"/>
        <v>0</v>
      </c>
      <c r="E1426" s="40">
        <f t="shared" si="200"/>
        <v>0</v>
      </c>
      <c r="F1426" s="40">
        <f t="shared" si="201"/>
        <v>0</v>
      </c>
      <c r="G1426" s="40">
        <f t="shared" si="202"/>
        <v>0</v>
      </c>
      <c r="H1426" s="40">
        <f t="shared" si="203"/>
        <v>0</v>
      </c>
      <c r="I1426" s="40">
        <f t="shared" si="204"/>
        <v>0</v>
      </c>
      <c r="J1426" s="40">
        <f t="shared" si="205"/>
        <v>0</v>
      </c>
      <c r="K1426" s="40">
        <f t="shared" si="206"/>
        <v>0</v>
      </c>
      <c r="L1426" s="40">
        <f t="shared" si="207"/>
        <v>0</v>
      </c>
      <c r="M1426" s="40">
        <v>1</v>
      </c>
      <c r="N1426" s="40">
        <v>1</v>
      </c>
      <c r="O1426" s="40">
        <v>1</v>
      </c>
      <c r="P1426" s="40">
        <v>1</v>
      </c>
      <c r="Q1426" s="40">
        <v>1</v>
      </c>
      <c r="R1426" s="40">
        <v>0.5</v>
      </c>
      <c r="S1426" s="40">
        <v>0</v>
      </c>
      <c r="T1426" s="40">
        <v>0</v>
      </c>
      <c r="U1426" s="40">
        <v>6</v>
      </c>
    </row>
    <row r="1427" spans="1:21">
      <c r="A1427" s="40">
        <v>12</v>
      </c>
      <c r="B1427" s="40">
        <v>10</v>
      </c>
      <c r="C1427" s="40">
        <v>11</v>
      </c>
      <c r="D1427" s="40">
        <f t="shared" si="199"/>
        <v>0</v>
      </c>
      <c r="E1427" s="40">
        <f t="shared" si="200"/>
        <v>0</v>
      </c>
      <c r="F1427" s="40">
        <f t="shared" si="201"/>
        <v>0</v>
      </c>
      <c r="G1427" s="40">
        <f t="shared" si="202"/>
        <v>0</v>
      </c>
      <c r="H1427" s="40">
        <f t="shared" si="203"/>
        <v>0</v>
      </c>
      <c r="I1427" s="40">
        <f t="shared" si="204"/>
        <v>0</v>
      </c>
      <c r="J1427" s="40">
        <f t="shared" si="205"/>
        <v>0</v>
      </c>
      <c r="K1427" s="40">
        <f t="shared" si="206"/>
        <v>0</v>
      </c>
      <c r="L1427" s="40">
        <f t="shared" si="207"/>
        <v>0</v>
      </c>
      <c r="M1427" s="40">
        <v>1</v>
      </c>
      <c r="N1427" s="40">
        <v>1</v>
      </c>
      <c r="O1427" s="40">
        <v>1</v>
      </c>
      <c r="P1427" s="40">
        <v>1</v>
      </c>
      <c r="Q1427" s="40">
        <v>1</v>
      </c>
      <c r="R1427" s="40">
        <v>0</v>
      </c>
      <c r="S1427" s="40">
        <v>0</v>
      </c>
      <c r="T1427" s="40">
        <v>0</v>
      </c>
      <c r="U1427" s="40">
        <v>1</v>
      </c>
    </row>
    <row r="1428" spans="1:21">
      <c r="A1428" s="40">
        <v>12</v>
      </c>
      <c r="B1428" s="40">
        <v>10</v>
      </c>
      <c r="C1428" s="40">
        <v>12</v>
      </c>
      <c r="D1428" s="40">
        <f t="shared" si="199"/>
        <v>0</v>
      </c>
      <c r="E1428" s="40">
        <f t="shared" si="200"/>
        <v>0</v>
      </c>
      <c r="F1428" s="40">
        <f t="shared" si="201"/>
        <v>0</v>
      </c>
      <c r="G1428" s="40">
        <f t="shared" si="202"/>
        <v>0</v>
      </c>
      <c r="H1428" s="40">
        <f t="shared" si="203"/>
        <v>0</v>
      </c>
      <c r="I1428" s="40">
        <f t="shared" si="204"/>
        <v>0</v>
      </c>
      <c r="J1428" s="40">
        <f t="shared" si="205"/>
        <v>0</v>
      </c>
      <c r="K1428" s="40">
        <f t="shared" si="206"/>
        <v>0</v>
      </c>
      <c r="L1428" s="40">
        <f t="shared" si="207"/>
        <v>0</v>
      </c>
      <c r="M1428" s="40">
        <v>1</v>
      </c>
      <c r="N1428" s="40">
        <v>1</v>
      </c>
      <c r="O1428" s="40">
        <v>1</v>
      </c>
      <c r="P1428" s="40">
        <v>0.75</v>
      </c>
      <c r="Q1428" s="40">
        <v>0.75</v>
      </c>
      <c r="R1428" s="40">
        <v>0.5</v>
      </c>
      <c r="S1428" s="40">
        <v>0.5</v>
      </c>
      <c r="T1428" s="40">
        <v>0.5</v>
      </c>
      <c r="U1428" s="40">
        <v>4</v>
      </c>
    </row>
    <row r="1429" spans="1:21">
      <c r="A1429" s="40">
        <v>12</v>
      </c>
      <c r="B1429" s="40">
        <v>11</v>
      </c>
      <c r="C1429" s="40">
        <v>4</v>
      </c>
      <c r="D1429" s="40">
        <f t="shared" si="199"/>
        <v>0</v>
      </c>
      <c r="E1429" s="40">
        <f t="shared" si="200"/>
        <v>0</v>
      </c>
      <c r="F1429" s="40">
        <f t="shared" si="201"/>
        <v>0</v>
      </c>
      <c r="G1429" s="40">
        <f t="shared" si="202"/>
        <v>0</v>
      </c>
      <c r="H1429" s="40">
        <f t="shared" si="203"/>
        <v>0</v>
      </c>
      <c r="I1429" s="40">
        <f t="shared" si="204"/>
        <v>0</v>
      </c>
      <c r="J1429" s="40">
        <f t="shared" si="205"/>
        <v>0</v>
      </c>
      <c r="K1429" s="40">
        <f t="shared" si="206"/>
        <v>0</v>
      </c>
      <c r="L1429" s="40">
        <f t="shared" si="207"/>
        <v>0</v>
      </c>
      <c r="M1429" s="40">
        <v>1</v>
      </c>
      <c r="N1429" s="40">
        <v>1</v>
      </c>
      <c r="O1429" s="40">
        <v>1</v>
      </c>
      <c r="P1429" s="40">
        <v>1</v>
      </c>
      <c r="Q1429" s="40">
        <v>1</v>
      </c>
      <c r="R1429" s="40">
        <v>1</v>
      </c>
      <c r="S1429" s="40">
        <v>1</v>
      </c>
      <c r="T1429" s="40">
        <v>1</v>
      </c>
      <c r="U1429" s="40">
        <v>1</v>
      </c>
    </row>
    <row r="1430" spans="1:21">
      <c r="A1430" s="40">
        <v>12</v>
      </c>
      <c r="B1430" s="40">
        <v>11</v>
      </c>
      <c r="C1430" s="40">
        <v>5</v>
      </c>
      <c r="D1430" s="40">
        <f t="shared" si="199"/>
        <v>0</v>
      </c>
      <c r="E1430" s="40">
        <f t="shared" si="200"/>
        <v>0</v>
      </c>
      <c r="F1430" s="40">
        <f t="shared" si="201"/>
        <v>0</v>
      </c>
      <c r="G1430" s="40">
        <f t="shared" si="202"/>
        <v>0</v>
      </c>
      <c r="H1430" s="40">
        <f t="shared" si="203"/>
        <v>0</v>
      </c>
      <c r="I1430" s="40">
        <f t="shared" si="204"/>
        <v>0</v>
      </c>
      <c r="J1430" s="40">
        <f t="shared" si="205"/>
        <v>0</v>
      </c>
      <c r="K1430" s="40">
        <f t="shared" si="206"/>
        <v>0</v>
      </c>
      <c r="L1430" s="40">
        <f t="shared" si="207"/>
        <v>0</v>
      </c>
      <c r="M1430" s="40">
        <v>1</v>
      </c>
      <c r="N1430" s="40">
        <v>1</v>
      </c>
      <c r="O1430" s="40">
        <v>1</v>
      </c>
      <c r="P1430" s="40">
        <v>1</v>
      </c>
      <c r="Q1430" s="40">
        <v>1</v>
      </c>
      <c r="R1430" s="40">
        <v>0.33333333333333331</v>
      </c>
      <c r="S1430" s="40">
        <v>0.22222222222222221</v>
      </c>
      <c r="T1430" s="40">
        <v>0.22222222222222221</v>
      </c>
      <c r="U1430" s="40">
        <v>9</v>
      </c>
    </row>
    <row r="1431" spans="1:21">
      <c r="A1431" s="40">
        <v>12</v>
      </c>
      <c r="B1431" s="40">
        <v>11</v>
      </c>
      <c r="C1431" s="40">
        <v>6</v>
      </c>
      <c r="D1431" s="40">
        <f t="shared" si="199"/>
        <v>0</v>
      </c>
      <c r="E1431" s="40">
        <f t="shared" si="200"/>
        <v>0</v>
      </c>
      <c r="F1431" s="40">
        <f t="shared" si="201"/>
        <v>0</v>
      </c>
      <c r="G1431" s="40">
        <f t="shared" si="202"/>
        <v>0</v>
      </c>
      <c r="H1431" s="40">
        <f t="shared" si="203"/>
        <v>0</v>
      </c>
      <c r="I1431" s="40">
        <f t="shared" si="204"/>
        <v>0</v>
      </c>
      <c r="J1431" s="40">
        <f t="shared" si="205"/>
        <v>0</v>
      </c>
      <c r="K1431" s="40">
        <f t="shared" si="206"/>
        <v>0</v>
      </c>
      <c r="L1431" s="40">
        <f t="shared" si="207"/>
        <v>0</v>
      </c>
      <c r="M1431" s="40">
        <v>1</v>
      </c>
      <c r="N1431" s="40">
        <v>1</v>
      </c>
      <c r="O1431" s="40">
        <v>1</v>
      </c>
      <c r="P1431" s="40">
        <v>1</v>
      </c>
      <c r="Q1431" s="40">
        <v>1</v>
      </c>
      <c r="R1431" s="40">
        <v>0.94444444444444442</v>
      </c>
      <c r="S1431" s="40">
        <v>0.77777777777777779</v>
      </c>
      <c r="T1431" s="40">
        <v>0.44444444444444442</v>
      </c>
      <c r="U1431" s="40">
        <v>18</v>
      </c>
    </row>
    <row r="1432" spans="1:21">
      <c r="A1432" s="40">
        <v>12</v>
      </c>
      <c r="B1432" s="40">
        <v>11</v>
      </c>
      <c r="C1432" s="40">
        <v>7</v>
      </c>
      <c r="D1432" s="40">
        <f t="shared" si="199"/>
        <v>0</v>
      </c>
      <c r="E1432" s="40">
        <f t="shared" si="200"/>
        <v>0</v>
      </c>
      <c r="F1432" s="40">
        <f t="shared" si="201"/>
        <v>0</v>
      </c>
      <c r="G1432" s="40">
        <f t="shared" si="202"/>
        <v>0</v>
      </c>
      <c r="H1432" s="40">
        <f t="shared" si="203"/>
        <v>0</v>
      </c>
      <c r="I1432" s="40">
        <f t="shared" si="204"/>
        <v>0</v>
      </c>
      <c r="J1432" s="40">
        <f t="shared" si="205"/>
        <v>0</v>
      </c>
      <c r="K1432" s="40">
        <f t="shared" si="206"/>
        <v>0</v>
      </c>
      <c r="L1432" s="40">
        <f t="shared" si="207"/>
        <v>0</v>
      </c>
      <c r="M1432" s="40">
        <v>1</v>
      </c>
      <c r="N1432" s="40">
        <v>1</v>
      </c>
      <c r="O1432" s="40">
        <v>1</v>
      </c>
      <c r="P1432" s="40">
        <v>1</v>
      </c>
      <c r="Q1432" s="40">
        <v>1</v>
      </c>
      <c r="R1432" s="40">
        <v>0.74358974358974361</v>
      </c>
      <c r="S1432" s="40">
        <v>0.51282051282051277</v>
      </c>
      <c r="T1432" s="40">
        <v>0.41025641025641024</v>
      </c>
      <c r="U1432" s="40">
        <v>39</v>
      </c>
    </row>
    <row r="1433" spans="1:21">
      <c r="A1433" s="40">
        <v>12</v>
      </c>
      <c r="B1433" s="40">
        <v>11</v>
      </c>
      <c r="C1433" s="40">
        <v>8</v>
      </c>
      <c r="D1433" s="40">
        <f t="shared" si="199"/>
        <v>0</v>
      </c>
      <c r="E1433" s="40">
        <f t="shared" si="200"/>
        <v>0</v>
      </c>
      <c r="F1433" s="40">
        <f t="shared" si="201"/>
        <v>0</v>
      </c>
      <c r="G1433" s="40">
        <f t="shared" si="202"/>
        <v>0</v>
      </c>
      <c r="H1433" s="40">
        <f t="shared" si="203"/>
        <v>0</v>
      </c>
      <c r="I1433" s="40">
        <f t="shared" si="204"/>
        <v>0</v>
      </c>
      <c r="J1433" s="40">
        <f t="shared" si="205"/>
        <v>0</v>
      </c>
      <c r="K1433" s="40">
        <f t="shared" si="206"/>
        <v>0</v>
      </c>
      <c r="L1433" s="40">
        <f t="shared" si="207"/>
        <v>0</v>
      </c>
      <c r="M1433" s="40">
        <v>1</v>
      </c>
      <c r="N1433" s="40">
        <v>1</v>
      </c>
      <c r="O1433" s="40">
        <v>1</v>
      </c>
      <c r="P1433" s="40">
        <v>1</v>
      </c>
      <c r="Q1433" s="40">
        <v>1</v>
      </c>
      <c r="R1433" s="40">
        <v>0.70370370370370372</v>
      </c>
      <c r="S1433" s="40">
        <v>0.33333333333333331</v>
      </c>
      <c r="T1433" s="40">
        <v>0.22222222222222221</v>
      </c>
      <c r="U1433" s="40">
        <v>27</v>
      </c>
    </row>
    <row r="1434" spans="1:21">
      <c r="A1434" s="40">
        <v>12</v>
      </c>
      <c r="B1434" s="40">
        <v>11</v>
      </c>
      <c r="C1434" s="40">
        <v>9</v>
      </c>
      <c r="D1434" s="40">
        <f t="shared" si="199"/>
        <v>0</v>
      </c>
      <c r="E1434" s="40">
        <f t="shared" si="200"/>
        <v>0</v>
      </c>
      <c r="F1434" s="40">
        <f t="shared" si="201"/>
        <v>0</v>
      </c>
      <c r="G1434" s="40">
        <f t="shared" si="202"/>
        <v>0</v>
      </c>
      <c r="H1434" s="40">
        <f t="shared" si="203"/>
        <v>0</v>
      </c>
      <c r="I1434" s="40">
        <f t="shared" si="204"/>
        <v>0</v>
      </c>
      <c r="J1434" s="40">
        <f t="shared" si="205"/>
        <v>0</v>
      </c>
      <c r="K1434" s="40">
        <f t="shared" si="206"/>
        <v>0</v>
      </c>
      <c r="L1434" s="40">
        <f t="shared" si="207"/>
        <v>0</v>
      </c>
      <c r="M1434" s="40">
        <v>1</v>
      </c>
      <c r="N1434" s="40">
        <v>1</v>
      </c>
      <c r="O1434" s="40">
        <v>1</v>
      </c>
      <c r="P1434" s="40">
        <v>1</v>
      </c>
      <c r="Q1434" s="40">
        <v>1</v>
      </c>
      <c r="R1434" s="40">
        <v>0.66666666666666663</v>
      </c>
      <c r="S1434" s="40">
        <v>0.41666666666666669</v>
      </c>
      <c r="T1434" s="40">
        <v>0.41666666666666669</v>
      </c>
      <c r="U1434" s="40">
        <v>12</v>
      </c>
    </row>
    <row r="1435" spans="1:21">
      <c r="A1435" s="40">
        <v>12</v>
      </c>
      <c r="B1435" s="40">
        <v>11</v>
      </c>
      <c r="C1435" s="40">
        <v>10</v>
      </c>
      <c r="D1435" s="40">
        <f t="shared" si="199"/>
        <v>0</v>
      </c>
      <c r="E1435" s="40">
        <f t="shared" si="200"/>
        <v>0</v>
      </c>
      <c r="F1435" s="40">
        <f t="shared" si="201"/>
        <v>0</v>
      </c>
      <c r="G1435" s="40">
        <f t="shared" si="202"/>
        <v>0</v>
      </c>
      <c r="H1435" s="40">
        <f t="shared" si="203"/>
        <v>0</v>
      </c>
      <c r="I1435" s="40">
        <f t="shared" si="204"/>
        <v>0</v>
      </c>
      <c r="J1435" s="40">
        <f t="shared" si="205"/>
        <v>0</v>
      </c>
      <c r="K1435" s="40">
        <f t="shared" si="206"/>
        <v>0</v>
      </c>
      <c r="L1435" s="40">
        <f t="shared" si="207"/>
        <v>0</v>
      </c>
      <c r="M1435" s="40">
        <v>1</v>
      </c>
      <c r="N1435" s="40">
        <v>1</v>
      </c>
      <c r="O1435" s="40">
        <v>1</v>
      </c>
      <c r="P1435" s="40">
        <v>1</v>
      </c>
      <c r="Q1435" s="40">
        <v>1</v>
      </c>
      <c r="R1435" s="40">
        <v>0.90909090909090906</v>
      </c>
      <c r="S1435" s="40">
        <v>0.90909090909090906</v>
      </c>
      <c r="T1435" s="40">
        <v>0.81818181818181823</v>
      </c>
      <c r="U1435" s="40">
        <v>11</v>
      </c>
    </row>
    <row r="1436" spans="1:21">
      <c r="A1436" s="40">
        <v>12</v>
      </c>
      <c r="B1436" s="40">
        <v>11</v>
      </c>
      <c r="C1436" s="40">
        <v>11</v>
      </c>
      <c r="D1436" s="40">
        <f t="shared" si="199"/>
        <v>0</v>
      </c>
      <c r="E1436" s="40">
        <f t="shared" si="200"/>
        <v>0</v>
      </c>
      <c r="F1436" s="40">
        <f t="shared" si="201"/>
        <v>0</v>
      </c>
      <c r="G1436" s="40">
        <f t="shared" si="202"/>
        <v>0</v>
      </c>
      <c r="H1436" s="40">
        <f t="shared" si="203"/>
        <v>0</v>
      </c>
      <c r="I1436" s="40">
        <f t="shared" si="204"/>
        <v>0</v>
      </c>
      <c r="J1436" s="40">
        <f t="shared" si="205"/>
        <v>0</v>
      </c>
      <c r="K1436" s="40">
        <f t="shared" si="206"/>
        <v>0</v>
      </c>
      <c r="L1436" s="40">
        <f t="shared" si="207"/>
        <v>0</v>
      </c>
      <c r="M1436" s="40">
        <v>1</v>
      </c>
      <c r="N1436" s="40">
        <v>1</v>
      </c>
      <c r="O1436" s="40">
        <v>1</v>
      </c>
      <c r="P1436" s="40">
        <v>1</v>
      </c>
      <c r="Q1436" s="40">
        <v>1</v>
      </c>
      <c r="R1436" s="40">
        <v>0.66666666666666663</v>
      </c>
      <c r="S1436" s="40">
        <v>0.66666666666666663</v>
      </c>
      <c r="T1436" s="40">
        <v>0.66666666666666663</v>
      </c>
      <c r="U1436" s="40">
        <v>3</v>
      </c>
    </row>
    <row r="1437" spans="1:21">
      <c r="A1437" s="40">
        <v>12</v>
      </c>
      <c r="B1437" s="40">
        <v>11</v>
      </c>
      <c r="C1437" s="40">
        <v>12</v>
      </c>
      <c r="D1437" s="40">
        <f t="shared" si="199"/>
        <v>0</v>
      </c>
      <c r="E1437" s="40">
        <f t="shared" si="200"/>
        <v>0</v>
      </c>
      <c r="F1437" s="40">
        <f t="shared" si="201"/>
        <v>0</v>
      </c>
      <c r="G1437" s="40">
        <f t="shared" si="202"/>
        <v>0</v>
      </c>
      <c r="H1437" s="40">
        <f t="shared" si="203"/>
        <v>0</v>
      </c>
      <c r="I1437" s="40">
        <f t="shared" si="204"/>
        <v>0</v>
      </c>
      <c r="J1437" s="40">
        <f t="shared" si="205"/>
        <v>0</v>
      </c>
      <c r="K1437" s="40">
        <f t="shared" si="206"/>
        <v>0</v>
      </c>
      <c r="L1437" s="40">
        <f t="shared" si="207"/>
        <v>0</v>
      </c>
      <c r="M1437" s="40">
        <v>1</v>
      </c>
      <c r="N1437" s="40">
        <v>1</v>
      </c>
      <c r="O1437" s="40">
        <v>1</v>
      </c>
      <c r="P1437" s="40">
        <v>1</v>
      </c>
      <c r="Q1437" s="40">
        <v>1</v>
      </c>
      <c r="R1437" s="40">
        <v>0.8</v>
      </c>
      <c r="S1437" s="40">
        <v>0.6</v>
      </c>
      <c r="T1437" s="40">
        <v>0.6</v>
      </c>
      <c r="U1437" s="40">
        <v>5</v>
      </c>
    </row>
    <row r="1438" spans="1:21">
      <c r="A1438" s="40">
        <v>12</v>
      </c>
      <c r="B1438" s="40">
        <v>12</v>
      </c>
      <c r="C1438" s="40">
        <v>5</v>
      </c>
      <c r="D1438" s="40">
        <f t="shared" si="199"/>
        <v>0</v>
      </c>
      <c r="E1438" s="40">
        <f t="shared" si="200"/>
        <v>0</v>
      </c>
      <c r="F1438" s="40">
        <f t="shared" si="201"/>
        <v>0</v>
      </c>
      <c r="G1438" s="40">
        <f t="shared" si="202"/>
        <v>0</v>
      </c>
      <c r="H1438" s="40">
        <f t="shared" si="203"/>
        <v>0</v>
      </c>
      <c r="I1438" s="40">
        <f t="shared" si="204"/>
        <v>0</v>
      </c>
      <c r="J1438" s="40">
        <f t="shared" si="205"/>
        <v>0</v>
      </c>
      <c r="K1438" s="40">
        <f t="shared" si="206"/>
        <v>0</v>
      </c>
      <c r="L1438" s="40">
        <f t="shared" si="207"/>
        <v>0</v>
      </c>
      <c r="M1438" s="40">
        <v>1</v>
      </c>
      <c r="N1438" s="40">
        <v>1</v>
      </c>
      <c r="O1438" s="40">
        <v>1</v>
      </c>
      <c r="P1438" s="40">
        <v>1</v>
      </c>
      <c r="Q1438" s="40">
        <v>1</v>
      </c>
      <c r="R1438" s="40">
        <v>0.77777777777777779</v>
      </c>
      <c r="S1438" s="40">
        <v>0.66666666666666663</v>
      </c>
      <c r="T1438" s="40">
        <v>0.44444444444444442</v>
      </c>
      <c r="U1438" s="40">
        <v>9</v>
      </c>
    </row>
    <row r="1439" spans="1:21">
      <c r="A1439" s="40">
        <v>12</v>
      </c>
      <c r="B1439" s="40">
        <v>12</v>
      </c>
      <c r="C1439" s="40">
        <v>6</v>
      </c>
      <c r="D1439" s="40">
        <f t="shared" si="199"/>
        <v>0</v>
      </c>
      <c r="E1439" s="40">
        <f t="shared" si="200"/>
        <v>0</v>
      </c>
      <c r="F1439" s="40">
        <f t="shared" si="201"/>
        <v>0</v>
      </c>
      <c r="G1439" s="40">
        <f t="shared" si="202"/>
        <v>0</v>
      </c>
      <c r="H1439" s="40">
        <f t="shared" si="203"/>
        <v>0</v>
      </c>
      <c r="I1439" s="40">
        <f t="shared" si="204"/>
        <v>0</v>
      </c>
      <c r="J1439" s="40">
        <f t="shared" si="205"/>
        <v>0</v>
      </c>
      <c r="K1439" s="40">
        <f t="shared" si="206"/>
        <v>0</v>
      </c>
      <c r="L1439" s="40">
        <f t="shared" si="207"/>
        <v>0</v>
      </c>
      <c r="M1439" s="40">
        <v>1</v>
      </c>
      <c r="N1439" s="40">
        <v>1</v>
      </c>
      <c r="O1439" s="40">
        <v>1</v>
      </c>
      <c r="P1439" s="40">
        <v>1</v>
      </c>
      <c r="Q1439" s="40">
        <v>1</v>
      </c>
      <c r="R1439" s="40">
        <v>0.875</v>
      </c>
      <c r="S1439" s="40">
        <v>0.75</v>
      </c>
      <c r="T1439" s="40">
        <v>0.625</v>
      </c>
      <c r="U1439" s="40">
        <v>8</v>
      </c>
    </row>
    <row r="1440" spans="1:21">
      <c r="A1440" s="40">
        <v>12</v>
      </c>
      <c r="B1440" s="40">
        <v>12</v>
      </c>
      <c r="C1440" s="40">
        <v>7</v>
      </c>
      <c r="D1440" s="40">
        <f t="shared" si="199"/>
        <v>0</v>
      </c>
      <c r="E1440" s="40">
        <f t="shared" si="200"/>
        <v>0</v>
      </c>
      <c r="F1440" s="40">
        <f t="shared" si="201"/>
        <v>0</v>
      </c>
      <c r="G1440" s="40">
        <f t="shared" si="202"/>
        <v>0</v>
      </c>
      <c r="H1440" s="40">
        <f t="shared" si="203"/>
        <v>0</v>
      </c>
      <c r="I1440" s="40">
        <f t="shared" si="204"/>
        <v>0</v>
      </c>
      <c r="J1440" s="40">
        <f t="shared" si="205"/>
        <v>0</v>
      </c>
      <c r="K1440" s="40">
        <f t="shared" si="206"/>
        <v>0</v>
      </c>
      <c r="L1440" s="40">
        <f t="shared" si="207"/>
        <v>0</v>
      </c>
      <c r="M1440" s="40">
        <v>1</v>
      </c>
      <c r="N1440" s="40">
        <v>1</v>
      </c>
      <c r="O1440" s="40">
        <v>1</v>
      </c>
      <c r="P1440" s="40">
        <v>1</v>
      </c>
      <c r="Q1440" s="40">
        <v>1</v>
      </c>
      <c r="R1440" s="40">
        <v>1</v>
      </c>
      <c r="S1440" s="40">
        <v>0.66666666666666663</v>
      </c>
      <c r="T1440" s="40">
        <v>0.66666666666666663</v>
      </c>
      <c r="U1440" s="40">
        <v>18</v>
      </c>
    </row>
    <row r="1441" spans="1:21">
      <c r="A1441" s="40">
        <v>12</v>
      </c>
      <c r="B1441" s="40">
        <v>12</v>
      </c>
      <c r="C1441" s="40">
        <v>8</v>
      </c>
      <c r="D1441" s="40">
        <f t="shared" si="199"/>
        <v>0</v>
      </c>
      <c r="E1441" s="40">
        <f t="shared" si="200"/>
        <v>0</v>
      </c>
      <c r="F1441" s="40">
        <f t="shared" si="201"/>
        <v>0</v>
      </c>
      <c r="G1441" s="40">
        <f t="shared" si="202"/>
        <v>0</v>
      </c>
      <c r="H1441" s="40">
        <f t="shared" si="203"/>
        <v>0</v>
      </c>
      <c r="I1441" s="40">
        <f t="shared" si="204"/>
        <v>0</v>
      </c>
      <c r="J1441" s="40">
        <f t="shared" si="205"/>
        <v>0</v>
      </c>
      <c r="K1441" s="40">
        <f t="shared" si="206"/>
        <v>0</v>
      </c>
      <c r="L1441" s="40">
        <f t="shared" si="207"/>
        <v>0</v>
      </c>
      <c r="M1441" s="40">
        <v>1</v>
      </c>
      <c r="N1441" s="40">
        <v>1</v>
      </c>
      <c r="O1441" s="40">
        <v>1</v>
      </c>
      <c r="P1441" s="40">
        <v>1</v>
      </c>
      <c r="Q1441" s="40">
        <v>1</v>
      </c>
      <c r="R1441" s="40">
        <v>0.96666666666666667</v>
      </c>
      <c r="S1441" s="40">
        <v>0.6333333333333333</v>
      </c>
      <c r="T1441" s="40">
        <v>0.6</v>
      </c>
      <c r="U1441" s="40">
        <v>30</v>
      </c>
    </row>
    <row r="1442" spans="1:21">
      <c r="A1442" s="40">
        <v>12</v>
      </c>
      <c r="B1442" s="40">
        <v>12</v>
      </c>
      <c r="C1442" s="40">
        <v>9</v>
      </c>
      <c r="D1442" s="40">
        <f t="shared" si="199"/>
        <v>0</v>
      </c>
      <c r="E1442" s="40">
        <f t="shared" si="200"/>
        <v>0</v>
      </c>
      <c r="F1442" s="40">
        <f t="shared" si="201"/>
        <v>0</v>
      </c>
      <c r="G1442" s="40">
        <f t="shared" si="202"/>
        <v>0</v>
      </c>
      <c r="H1442" s="40">
        <f t="shared" si="203"/>
        <v>0</v>
      </c>
      <c r="I1442" s="40">
        <f t="shared" si="204"/>
        <v>0</v>
      </c>
      <c r="J1442" s="40">
        <f t="shared" si="205"/>
        <v>0</v>
      </c>
      <c r="K1442" s="40">
        <f t="shared" si="206"/>
        <v>0</v>
      </c>
      <c r="L1442" s="40">
        <f t="shared" si="207"/>
        <v>0</v>
      </c>
      <c r="M1442" s="40">
        <v>1</v>
      </c>
      <c r="N1442" s="40">
        <v>1</v>
      </c>
      <c r="O1442" s="40">
        <v>1</v>
      </c>
      <c r="P1442" s="40">
        <v>1</v>
      </c>
      <c r="Q1442" s="40">
        <v>1</v>
      </c>
      <c r="R1442" s="40">
        <v>0.84210526315789469</v>
      </c>
      <c r="S1442" s="40">
        <v>0.63157894736842102</v>
      </c>
      <c r="T1442" s="40">
        <v>0.52631578947368418</v>
      </c>
      <c r="U1442" s="40">
        <v>19</v>
      </c>
    </row>
    <row r="1443" spans="1:21">
      <c r="A1443" s="40">
        <v>12</v>
      </c>
      <c r="B1443" s="40">
        <v>12</v>
      </c>
      <c r="C1443" s="40">
        <v>10</v>
      </c>
      <c r="D1443" s="40">
        <f t="shared" si="199"/>
        <v>0</v>
      </c>
      <c r="E1443" s="40">
        <f t="shared" si="200"/>
        <v>0</v>
      </c>
      <c r="F1443" s="40">
        <f t="shared" si="201"/>
        <v>0</v>
      </c>
      <c r="G1443" s="40">
        <f t="shared" si="202"/>
        <v>0</v>
      </c>
      <c r="H1443" s="40">
        <f t="shared" si="203"/>
        <v>0</v>
      </c>
      <c r="I1443" s="40">
        <f t="shared" si="204"/>
        <v>0</v>
      </c>
      <c r="J1443" s="40">
        <f t="shared" si="205"/>
        <v>0</v>
      </c>
      <c r="K1443" s="40">
        <f t="shared" si="206"/>
        <v>0</v>
      </c>
      <c r="L1443" s="40">
        <f t="shared" si="207"/>
        <v>0</v>
      </c>
      <c r="M1443" s="40">
        <v>1</v>
      </c>
      <c r="N1443" s="40">
        <v>1</v>
      </c>
      <c r="O1443" s="40">
        <v>1</v>
      </c>
      <c r="P1443" s="40">
        <v>1</v>
      </c>
      <c r="Q1443" s="40">
        <v>1</v>
      </c>
      <c r="R1443" s="40">
        <v>1</v>
      </c>
      <c r="S1443" s="40">
        <v>0.58333333333333337</v>
      </c>
      <c r="T1443" s="40">
        <v>0.5</v>
      </c>
      <c r="U1443" s="40">
        <v>12</v>
      </c>
    </row>
    <row r="1444" spans="1:21">
      <c r="A1444" s="40">
        <v>12</v>
      </c>
      <c r="B1444" s="40">
        <v>12</v>
      </c>
      <c r="C1444" s="40">
        <v>11</v>
      </c>
      <c r="D1444" s="40">
        <f t="shared" si="199"/>
        <v>0</v>
      </c>
      <c r="E1444" s="40">
        <f t="shared" si="200"/>
        <v>0</v>
      </c>
      <c r="F1444" s="40">
        <f t="shared" si="201"/>
        <v>0</v>
      </c>
      <c r="G1444" s="40">
        <f t="shared" si="202"/>
        <v>0</v>
      </c>
      <c r="H1444" s="40">
        <f t="shared" si="203"/>
        <v>0</v>
      </c>
      <c r="I1444" s="40">
        <f t="shared" si="204"/>
        <v>0</v>
      </c>
      <c r="J1444" s="40">
        <f t="shared" si="205"/>
        <v>0</v>
      </c>
      <c r="K1444" s="40">
        <f t="shared" si="206"/>
        <v>0</v>
      </c>
      <c r="L1444" s="40">
        <f t="shared" si="207"/>
        <v>0</v>
      </c>
      <c r="M1444" s="40">
        <v>1</v>
      </c>
      <c r="N1444" s="40">
        <v>1</v>
      </c>
      <c r="O1444" s="40">
        <v>1</v>
      </c>
      <c r="P1444" s="40">
        <v>1</v>
      </c>
      <c r="Q1444" s="40">
        <v>1</v>
      </c>
      <c r="R1444" s="40">
        <v>1</v>
      </c>
      <c r="S1444" s="40">
        <v>0.75</v>
      </c>
      <c r="T1444" s="40">
        <v>0.75</v>
      </c>
      <c r="U1444" s="40">
        <v>4</v>
      </c>
    </row>
    <row r="1445" spans="1:21">
      <c r="A1445" s="40">
        <v>12</v>
      </c>
      <c r="B1445" s="40">
        <v>12</v>
      </c>
      <c r="C1445" s="40">
        <v>12</v>
      </c>
      <c r="D1445" s="40">
        <f t="shared" si="199"/>
        <v>0</v>
      </c>
      <c r="E1445" s="40">
        <f t="shared" si="200"/>
        <v>0</v>
      </c>
      <c r="F1445" s="40">
        <f t="shared" si="201"/>
        <v>0</v>
      </c>
      <c r="G1445" s="40">
        <f t="shared" si="202"/>
        <v>0</v>
      </c>
      <c r="H1445" s="40">
        <f t="shared" si="203"/>
        <v>0</v>
      </c>
      <c r="I1445" s="40">
        <f t="shared" si="204"/>
        <v>0</v>
      </c>
      <c r="J1445" s="40">
        <f t="shared" si="205"/>
        <v>0</v>
      </c>
      <c r="K1445" s="40">
        <f t="shared" si="206"/>
        <v>0</v>
      </c>
      <c r="L1445" s="40">
        <f t="shared" si="207"/>
        <v>0</v>
      </c>
      <c r="M1445" s="40">
        <v>1</v>
      </c>
      <c r="N1445" s="40">
        <v>1</v>
      </c>
      <c r="O1445" s="40">
        <v>1</v>
      </c>
      <c r="P1445" s="40">
        <v>1</v>
      </c>
      <c r="Q1445" s="40">
        <v>1</v>
      </c>
      <c r="R1445" s="40">
        <v>1</v>
      </c>
      <c r="S1445" s="40">
        <v>0.66666666666666663</v>
      </c>
      <c r="T1445" s="40">
        <v>0.66666666666666663</v>
      </c>
      <c r="U1445" s="40">
        <v>3</v>
      </c>
    </row>
    <row r="1446" spans="1:21">
      <c r="A1446" s="40">
        <v>12</v>
      </c>
      <c r="B1446" s="40">
        <v>13</v>
      </c>
      <c r="C1446" s="40">
        <v>5</v>
      </c>
      <c r="D1446" s="40">
        <f t="shared" si="199"/>
        <v>0</v>
      </c>
      <c r="E1446" s="40">
        <f t="shared" si="200"/>
        <v>0</v>
      </c>
      <c r="F1446" s="40">
        <f t="shared" si="201"/>
        <v>0</v>
      </c>
      <c r="G1446" s="40">
        <f t="shared" si="202"/>
        <v>0</v>
      </c>
      <c r="H1446" s="40">
        <f t="shared" si="203"/>
        <v>0</v>
      </c>
      <c r="I1446" s="40">
        <f t="shared" si="204"/>
        <v>0</v>
      </c>
      <c r="J1446" s="40">
        <f t="shared" si="205"/>
        <v>0</v>
      </c>
      <c r="K1446" s="40">
        <f t="shared" si="206"/>
        <v>0</v>
      </c>
      <c r="L1446" s="40">
        <f t="shared" si="207"/>
        <v>0</v>
      </c>
      <c r="M1446" s="40">
        <v>1</v>
      </c>
      <c r="N1446" s="40">
        <v>1</v>
      </c>
      <c r="O1446" s="40">
        <v>1</v>
      </c>
      <c r="P1446" s="40">
        <v>1</v>
      </c>
      <c r="Q1446" s="40">
        <v>1</v>
      </c>
      <c r="R1446" s="40">
        <v>1</v>
      </c>
      <c r="S1446" s="40">
        <v>0.66666666666666663</v>
      </c>
      <c r="T1446" s="40">
        <v>0.66666666666666663</v>
      </c>
      <c r="U1446" s="40">
        <v>3</v>
      </c>
    </row>
    <row r="1447" spans="1:21">
      <c r="A1447" s="40">
        <v>12</v>
      </c>
      <c r="B1447" s="40">
        <v>13</v>
      </c>
      <c r="C1447" s="40">
        <v>6</v>
      </c>
      <c r="D1447" s="40">
        <f t="shared" si="199"/>
        <v>0</v>
      </c>
      <c r="E1447" s="40">
        <f t="shared" si="200"/>
        <v>0</v>
      </c>
      <c r="F1447" s="40">
        <f t="shared" si="201"/>
        <v>0</v>
      </c>
      <c r="G1447" s="40">
        <f t="shared" si="202"/>
        <v>0</v>
      </c>
      <c r="H1447" s="40">
        <f t="shared" si="203"/>
        <v>0</v>
      </c>
      <c r="I1447" s="40">
        <f t="shared" si="204"/>
        <v>0</v>
      </c>
      <c r="J1447" s="40">
        <f t="shared" si="205"/>
        <v>0</v>
      </c>
      <c r="K1447" s="40">
        <f t="shared" si="206"/>
        <v>0</v>
      </c>
      <c r="L1447" s="40">
        <f t="shared" si="207"/>
        <v>0</v>
      </c>
      <c r="M1447" s="40">
        <v>1</v>
      </c>
      <c r="N1447" s="40">
        <v>1</v>
      </c>
      <c r="O1447" s="40">
        <v>1</v>
      </c>
      <c r="P1447" s="40">
        <v>1</v>
      </c>
      <c r="Q1447" s="40">
        <v>1</v>
      </c>
      <c r="R1447" s="40">
        <v>1</v>
      </c>
      <c r="S1447" s="40">
        <v>0.5</v>
      </c>
      <c r="T1447" s="40">
        <v>0.5</v>
      </c>
      <c r="U1447" s="40">
        <v>6</v>
      </c>
    </row>
    <row r="1448" spans="1:21">
      <c r="A1448" s="40">
        <v>12</v>
      </c>
      <c r="B1448" s="40">
        <v>13</v>
      </c>
      <c r="C1448" s="40">
        <v>7</v>
      </c>
      <c r="D1448" s="40">
        <f t="shared" si="199"/>
        <v>0</v>
      </c>
      <c r="E1448" s="40">
        <f t="shared" si="200"/>
        <v>0</v>
      </c>
      <c r="F1448" s="40">
        <f t="shared" si="201"/>
        <v>0</v>
      </c>
      <c r="G1448" s="40">
        <f t="shared" si="202"/>
        <v>0</v>
      </c>
      <c r="H1448" s="40">
        <f t="shared" si="203"/>
        <v>0</v>
      </c>
      <c r="I1448" s="40">
        <f t="shared" si="204"/>
        <v>0</v>
      </c>
      <c r="J1448" s="40">
        <f t="shared" si="205"/>
        <v>0</v>
      </c>
      <c r="K1448" s="40">
        <f t="shared" si="206"/>
        <v>0</v>
      </c>
      <c r="L1448" s="40">
        <f t="shared" si="207"/>
        <v>0</v>
      </c>
      <c r="M1448" s="40">
        <v>1</v>
      </c>
      <c r="N1448" s="40">
        <v>1</v>
      </c>
      <c r="O1448" s="40">
        <v>1</v>
      </c>
      <c r="P1448" s="40">
        <v>1</v>
      </c>
      <c r="Q1448" s="40">
        <v>1</v>
      </c>
      <c r="R1448" s="40">
        <v>1</v>
      </c>
      <c r="S1448" s="40">
        <v>0.86363636363636365</v>
      </c>
      <c r="T1448" s="40">
        <v>0.86363636363636365</v>
      </c>
      <c r="U1448" s="40">
        <v>22</v>
      </c>
    </row>
    <row r="1449" spans="1:21">
      <c r="A1449" s="40">
        <v>12</v>
      </c>
      <c r="B1449" s="40">
        <v>13</v>
      </c>
      <c r="C1449" s="40">
        <v>8</v>
      </c>
      <c r="D1449" s="40">
        <f t="shared" si="199"/>
        <v>0</v>
      </c>
      <c r="E1449" s="40">
        <f t="shared" si="200"/>
        <v>0</v>
      </c>
      <c r="F1449" s="40">
        <f t="shared" si="201"/>
        <v>0</v>
      </c>
      <c r="G1449" s="40">
        <f t="shared" si="202"/>
        <v>0</v>
      </c>
      <c r="H1449" s="40">
        <f t="shared" si="203"/>
        <v>0</v>
      </c>
      <c r="I1449" s="40">
        <f t="shared" si="204"/>
        <v>0</v>
      </c>
      <c r="J1449" s="40">
        <f t="shared" si="205"/>
        <v>0</v>
      </c>
      <c r="K1449" s="40">
        <f t="shared" si="206"/>
        <v>0</v>
      </c>
      <c r="L1449" s="40">
        <f t="shared" si="207"/>
        <v>0</v>
      </c>
      <c r="M1449" s="40">
        <v>1</v>
      </c>
      <c r="N1449" s="40">
        <v>1</v>
      </c>
      <c r="O1449" s="40">
        <v>1</v>
      </c>
      <c r="P1449" s="40">
        <v>1</v>
      </c>
      <c r="Q1449" s="40">
        <v>1</v>
      </c>
      <c r="R1449" s="40">
        <v>1</v>
      </c>
      <c r="S1449" s="40">
        <v>0.8666666666666667</v>
      </c>
      <c r="T1449" s="40">
        <v>0.8666666666666667</v>
      </c>
      <c r="U1449" s="40">
        <v>15</v>
      </c>
    </row>
    <row r="1450" spans="1:21">
      <c r="A1450" s="40">
        <v>12</v>
      </c>
      <c r="B1450" s="40">
        <v>13</v>
      </c>
      <c r="C1450" s="40">
        <v>9</v>
      </c>
      <c r="D1450" s="40">
        <f t="shared" si="199"/>
        <v>0</v>
      </c>
      <c r="E1450" s="40">
        <f t="shared" si="200"/>
        <v>0</v>
      </c>
      <c r="F1450" s="40">
        <f t="shared" si="201"/>
        <v>0</v>
      </c>
      <c r="G1450" s="40">
        <f t="shared" si="202"/>
        <v>0</v>
      </c>
      <c r="H1450" s="40">
        <f t="shared" si="203"/>
        <v>0</v>
      </c>
      <c r="I1450" s="40">
        <f t="shared" si="204"/>
        <v>0</v>
      </c>
      <c r="J1450" s="40">
        <f t="shared" si="205"/>
        <v>0</v>
      </c>
      <c r="K1450" s="40">
        <f t="shared" si="206"/>
        <v>0</v>
      </c>
      <c r="L1450" s="40">
        <f t="shared" si="207"/>
        <v>0</v>
      </c>
      <c r="M1450" s="40">
        <v>1</v>
      </c>
      <c r="N1450" s="40">
        <v>1</v>
      </c>
      <c r="O1450" s="40">
        <v>1</v>
      </c>
      <c r="P1450" s="40">
        <v>1</v>
      </c>
      <c r="Q1450" s="40">
        <v>1</v>
      </c>
      <c r="R1450" s="40">
        <v>1</v>
      </c>
      <c r="S1450" s="40">
        <v>0.8</v>
      </c>
      <c r="T1450" s="40">
        <v>0.6</v>
      </c>
      <c r="U1450" s="40">
        <v>5</v>
      </c>
    </row>
    <row r="1451" spans="1:21">
      <c r="A1451" s="40">
        <v>12</v>
      </c>
      <c r="B1451" s="40">
        <v>13</v>
      </c>
      <c r="C1451" s="40">
        <v>10</v>
      </c>
      <c r="D1451" s="40">
        <f t="shared" si="199"/>
        <v>0</v>
      </c>
      <c r="E1451" s="40">
        <f t="shared" si="200"/>
        <v>0</v>
      </c>
      <c r="F1451" s="40">
        <f t="shared" si="201"/>
        <v>0</v>
      </c>
      <c r="G1451" s="40">
        <f t="shared" si="202"/>
        <v>0</v>
      </c>
      <c r="H1451" s="40">
        <f t="shared" si="203"/>
        <v>0</v>
      </c>
      <c r="I1451" s="40">
        <f t="shared" si="204"/>
        <v>0</v>
      </c>
      <c r="J1451" s="40">
        <f t="shared" si="205"/>
        <v>0</v>
      </c>
      <c r="K1451" s="40">
        <f t="shared" si="206"/>
        <v>0</v>
      </c>
      <c r="L1451" s="40">
        <f t="shared" si="207"/>
        <v>0</v>
      </c>
      <c r="M1451" s="40">
        <v>1</v>
      </c>
      <c r="N1451" s="40">
        <v>1</v>
      </c>
      <c r="O1451" s="40">
        <v>1</v>
      </c>
      <c r="P1451" s="40">
        <v>1</v>
      </c>
      <c r="Q1451" s="40">
        <v>1</v>
      </c>
      <c r="R1451" s="40">
        <v>1</v>
      </c>
      <c r="S1451" s="40">
        <v>0.16666666666666666</v>
      </c>
      <c r="T1451" s="40">
        <v>0.16666666666666666</v>
      </c>
      <c r="U1451" s="40">
        <v>6</v>
      </c>
    </row>
    <row r="1452" spans="1:21">
      <c r="A1452" s="40">
        <v>12</v>
      </c>
      <c r="B1452" s="40">
        <v>13</v>
      </c>
      <c r="C1452" s="40">
        <v>11</v>
      </c>
      <c r="D1452" s="40">
        <f t="shared" si="199"/>
        <v>0</v>
      </c>
      <c r="E1452" s="40">
        <f t="shared" si="200"/>
        <v>0</v>
      </c>
      <c r="F1452" s="40">
        <f t="shared" si="201"/>
        <v>0</v>
      </c>
      <c r="G1452" s="40">
        <f t="shared" si="202"/>
        <v>0</v>
      </c>
      <c r="H1452" s="40">
        <f t="shared" si="203"/>
        <v>0</v>
      </c>
      <c r="I1452" s="40">
        <f t="shared" si="204"/>
        <v>0</v>
      </c>
      <c r="J1452" s="40">
        <f t="shared" si="205"/>
        <v>0</v>
      </c>
      <c r="K1452" s="40">
        <f t="shared" si="206"/>
        <v>0</v>
      </c>
      <c r="L1452" s="40">
        <f t="shared" si="207"/>
        <v>0</v>
      </c>
      <c r="M1452" s="40">
        <v>1</v>
      </c>
      <c r="N1452" s="40">
        <v>1</v>
      </c>
      <c r="O1452" s="40">
        <v>1</v>
      </c>
      <c r="P1452" s="40">
        <v>1</v>
      </c>
      <c r="Q1452" s="40">
        <v>1</v>
      </c>
      <c r="R1452" s="40">
        <v>1</v>
      </c>
      <c r="S1452" s="40">
        <v>0.2857142857142857</v>
      </c>
      <c r="T1452" s="40">
        <v>0.2857142857142857</v>
      </c>
      <c r="U1452" s="40">
        <v>7</v>
      </c>
    </row>
    <row r="1453" spans="1:21">
      <c r="A1453" s="40">
        <v>12</v>
      </c>
      <c r="B1453" s="40">
        <v>13</v>
      </c>
      <c r="C1453" s="40">
        <v>12</v>
      </c>
      <c r="D1453" s="40">
        <f t="shared" si="199"/>
        <v>0</v>
      </c>
      <c r="E1453" s="40">
        <f t="shared" si="200"/>
        <v>0</v>
      </c>
      <c r="F1453" s="40">
        <f t="shared" si="201"/>
        <v>0</v>
      </c>
      <c r="G1453" s="40">
        <f t="shared" si="202"/>
        <v>0</v>
      </c>
      <c r="H1453" s="40">
        <f t="shared" si="203"/>
        <v>0</v>
      </c>
      <c r="I1453" s="40">
        <f t="shared" si="204"/>
        <v>0</v>
      </c>
      <c r="J1453" s="40">
        <f t="shared" si="205"/>
        <v>0</v>
      </c>
      <c r="K1453" s="40">
        <f t="shared" si="206"/>
        <v>0</v>
      </c>
      <c r="L1453" s="40">
        <f t="shared" si="207"/>
        <v>0</v>
      </c>
      <c r="M1453" s="40">
        <v>1</v>
      </c>
      <c r="N1453" s="40">
        <v>1</v>
      </c>
      <c r="O1453" s="40">
        <v>1</v>
      </c>
      <c r="P1453" s="40">
        <v>1</v>
      </c>
      <c r="Q1453" s="40">
        <v>1</v>
      </c>
      <c r="R1453" s="40">
        <v>1</v>
      </c>
      <c r="S1453" s="40">
        <v>0.625</v>
      </c>
      <c r="T1453" s="40">
        <v>0.5</v>
      </c>
      <c r="U1453" s="40">
        <v>8</v>
      </c>
    </row>
    <row r="1454" spans="1:21">
      <c r="A1454" s="40">
        <v>12</v>
      </c>
      <c r="B1454" s="40">
        <v>14</v>
      </c>
      <c r="C1454" s="40">
        <v>5</v>
      </c>
      <c r="D1454" s="40">
        <f t="shared" si="199"/>
        <v>0</v>
      </c>
      <c r="E1454" s="40">
        <f t="shared" si="200"/>
        <v>0</v>
      </c>
      <c r="F1454" s="40">
        <f t="shared" si="201"/>
        <v>0</v>
      </c>
      <c r="G1454" s="40">
        <f t="shared" si="202"/>
        <v>0</v>
      </c>
      <c r="H1454" s="40">
        <f t="shared" si="203"/>
        <v>0</v>
      </c>
      <c r="I1454" s="40">
        <f t="shared" si="204"/>
        <v>0</v>
      </c>
      <c r="J1454" s="40">
        <f t="shared" si="205"/>
        <v>0</v>
      </c>
      <c r="K1454" s="40">
        <f t="shared" si="206"/>
        <v>0</v>
      </c>
      <c r="L1454" s="40">
        <f t="shared" si="207"/>
        <v>0</v>
      </c>
      <c r="M1454" s="40">
        <v>1</v>
      </c>
      <c r="N1454" s="40">
        <v>1</v>
      </c>
      <c r="O1454" s="40">
        <v>1</v>
      </c>
      <c r="P1454" s="40">
        <v>1</v>
      </c>
      <c r="Q1454" s="40">
        <v>1</v>
      </c>
      <c r="R1454" s="40">
        <v>1</v>
      </c>
      <c r="S1454" s="40">
        <v>1</v>
      </c>
      <c r="T1454" s="40">
        <v>1</v>
      </c>
      <c r="U1454" s="40">
        <v>2</v>
      </c>
    </row>
    <row r="1455" spans="1:21">
      <c r="A1455" s="40">
        <v>12</v>
      </c>
      <c r="B1455" s="40">
        <v>14</v>
      </c>
      <c r="C1455" s="40">
        <v>6</v>
      </c>
      <c r="D1455" s="40">
        <f t="shared" si="199"/>
        <v>0</v>
      </c>
      <c r="E1455" s="40">
        <f t="shared" si="200"/>
        <v>0</v>
      </c>
      <c r="F1455" s="40">
        <f t="shared" si="201"/>
        <v>0</v>
      </c>
      <c r="G1455" s="40">
        <f t="shared" si="202"/>
        <v>0</v>
      </c>
      <c r="H1455" s="40">
        <f t="shared" si="203"/>
        <v>0</v>
      </c>
      <c r="I1455" s="40">
        <f t="shared" si="204"/>
        <v>0</v>
      </c>
      <c r="J1455" s="40">
        <f t="shared" si="205"/>
        <v>0</v>
      </c>
      <c r="K1455" s="40">
        <f t="shared" si="206"/>
        <v>0</v>
      </c>
      <c r="L1455" s="40">
        <f t="shared" si="207"/>
        <v>0</v>
      </c>
      <c r="M1455" s="40">
        <v>1</v>
      </c>
      <c r="N1455" s="40">
        <v>1</v>
      </c>
      <c r="O1455" s="40">
        <v>1</v>
      </c>
      <c r="P1455" s="40">
        <v>1</v>
      </c>
      <c r="Q1455" s="40">
        <v>1</v>
      </c>
      <c r="R1455" s="40">
        <v>1</v>
      </c>
      <c r="S1455" s="40">
        <v>1</v>
      </c>
      <c r="T1455" s="40">
        <v>1</v>
      </c>
      <c r="U1455" s="40">
        <v>5</v>
      </c>
    </row>
    <row r="1456" spans="1:21">
      <c r="A1456" s="40">
        <v>12</v>
      </c>
      <c r="B1456" s="40">
        <v>14</v>
      </c>
      <c r="C1456" s="40">
        <v>7</v>
      </c>
      <c r="D1456" s="40">
        <f t="shared" si="199"/>
        <v>0</v>
      </c>
      <c r="E1456" s="40">
        <f t="shared" si="200"/>
        <v>0</v>
      </c>
      <c r="F1456" s="40">
        <f t="shared" si="201"/>
        <v>0</v>
      </c>
      <c r="G1456" s="40">
        <f t="shared" si="202"/>
        <v>0</v>
      </c>
      <c r="H1456" s="40">
        <f t="shared" si="203"/>
        <v>0</v>
      </c>
      <c r="I1456" s="40">
        <f t="shared" si="204"/>
        <v>0</v>
      </c>
      <c r="J1456" s="40">
        <f t="shared" si="205"/>
        <v>0</v>
      </c>
      <c r="K1456" s="40">
        <f t="shared" si="206"/>
        <v>0</v>
      </c>
      <c r="L1456" s="40">
        <f t="shared" si="207"/>
        <v>0</v>
      </c>
      <c r="M1456" s="40">
        <v>1</v>
      </c>
      <c r="N1456" s="40">
        <v>1</v>
      </c>
      <c r="O1456" s="40">
        <v>1</v>
      </c>
      <c r="P1456" s="40">
        <v>1</v>
      </c>
      <c r="Q1456" s="40">
        <v>1</v>
      </c>
      <c r="R1456" s="40">
        <v>1</v>
      </c>
      <c r="S1456" s="40">
        <v>0.84615384615384615</v>
      </c>
      <c r="T1456" s="40">
        <v>0.76923076923076927</v>
      </c>
      <c r="U1456" s="40">
        <v>13</v>
      </c>
    </row>
    <row r="1457" spans="1:21">
      <c r="A1457" s="40">
        <v>12</v>
      </c>
      <c r="B1457" s="40">
        <v>14</v>
      </c>
      <c r="C1457" s="40">
        <v>8</v>
      </c>
      <c r="D1457" s="40">
        <f t="shared" si="199"/>
        <v>0</v>
      </c>
      <c r="E1457" s="40">
        <f t="shared" si="200"/>
        <v>0</v>
      </c>
      <c r="F1457" s="40">
        <f t="shared" si="201"/>
        <v>0</v>
      </c>
      <c r="G1457" s="40">
        <f t="shared" si="202"/>
        <v>0</v>
      </c>
      <c r="H1457" s="40">
        <f t="shared" si="203"/>
        <v>0</v>
      </c>
      <c r="I1457" s="40">
        <f t="shared" si="204"/>
        <v>0</v>
      </c>
      <c r="J1457" s="40">
        <f t="shared" si="205"/>
        <v>0</v>
      </c>
      <c r="K1457" s="40">
        <f t="shared" si="206"/>
        <v>0</v>
      </c>
      <c r="L1457" s="40">
        <f t="shared" si="207"/>
        <v>0</v>
      </c>
      <c r="M1457" s="40">
        <v>1</v>
      </c>
      <c r="N1457" s="40">
        <v>1</v>
      </c>
      <c r="O1457" s="40">
        <v>1</v>
      </c>
      <c r="P1457" s="40">
        <v>1</v>
      </c>
      <c r="Q1457" s="40">
        <v>1</v>
      </c>
      <c r="R1457" s="40">
        <v>1</v>
      </c>
      <c r="S1457" s="40">
        <v>1</v>
      </c>
      <c r="T1457" s="40">
        <v>0.91666666666666663</v>
      </c>
      <c r="U1457" s="40">
        <v>12</v>
      </c>
    </row>
    <row r="1458" spans="1:21">
      <c r="A1458" s="40">
        <v>12</v>
      </c>
      <c r="B1458" s="40">
        <v>14</v>
      </c>
      <c r="C1458" s="40">
        <v>9</v>
      </c>
      <c r="D1458" s="40">
        <f t="shared" si="199"/>
        <v>0</v>
      </c>
      <c r="E1458" s="40">
        <f t="shared" si="200"/>
        <v>0</v>
      </c>
      <c r="F1458" s="40">
        <f t="shared" si="201"/>
        <v>0</v>
      </c>
      <c r="G1458" s="40">
        <f t="shared" si="202"/>
        <v>0</v>
      </c>
      <c r="H1458" s="40">
        <f t="shared" si="203"/>
        <v>0</v>
      </c>
      <c r="I1458" s="40">
        <f t="shared" si="204"/>
        <v>0</v>
      </c>
      <c r="J1458" s="40">
        <f t="shared" si="205"/>
        <v>0</v>
      </c>
      <c r="K1458" s="40">
        <f t="shared" si="206"/>
        <v>0</v>
      </c>
      <c r="L1458" s="40">
        <f t="shared" si="207"/>
        <v>0</v>
      </c>
      <c r="M1458" s="40">
        <v>1</v>
      </c>
      <c r="N1458" s="40">
        <v>1</v>
      </c>
      <c r="O1458" s="40">
        <v>1</v>
      </c>
      <c r="P1458" s="40">
        <v>1</v>
      </c>
      <c r="Q1458" s="40">
        <v>1</v>
      </c>
      <c r="R1458" s="40">
        <v>1</v>
      </c>
      <c r="S1458" s="40">
        <v>1</v>
      </c>
      <c r="T1458" s="40">
        <v>0.84210526315789469</v>
      </c>
      <c r="U1458" s="40">
        <v>19</v>
      </c>
    </row>
    <row r="1459" spans="1:21">
      <c r="A1459" s="40">
        <v>12</v>
      </c>
      <c r="B1459" s="40">
        <v>14</v>
      </c>
      <c r="C1459" s="40">
        <v>10</v>
      </c>
      <c r="D1459" s="40">
        <f t="shared" si="199"/>
        <v>0</v>
      </c>
      <c r="E1459" s="40">
        <f t="shared" si="200"/>
        <v>0</v>
      </c>
      <c r="F1459" s="40">
        <f t="shared" si="201"/>
        <v>0</v>
      </c>
      <c r="G1459" s="40">
        <f t="shared" si="202"/>
        <v>0</v>
      </c>
      <c r="H1459" s="40">
        <f t="shared" si="203"/>
        <v>0</v>
      </c>
      <c r="I1459" s="40">
        <f t="shared" si="204"/>
        <v>0</v>
      </c>
      <c r="J1459" s="40">
        <f t="shared" si="205"/>
        <v>0</v>
      </c>
      <c r="K1459" s="40">
        <f t="shared" si="206"/>
        <v>0</v>
      </c>
      <c r="L1459" s="40">
        <f t="shared" si="207"/>
        <v>0</v>
      </c>
      <c r="M1459" s="40">
        <v>1</v>
      </c>
      <c r="N1459" s="40">
        <v>1</v>
      </c>
      <c r="O1459" s="40">
        <v>1</v>
      </c>
      <c r="P1459" s="40">
        <v>1</v>
      </c>
      <c r="Q1459" s="40">
        <v>1</v>
      </c>
      <c r="R1459" s="40">
        <v>1</v>
      </c>
      <c r="S1459" s="40">
        <v>1</v>
      </c>
      <c r="T1459" s="40">
        <v>1</v>
      </c>
      <c r="U1459" s="40">
        <v>13</v>
      </c>
    </row>
    <row r="1460" spans="1:21">
      <c r="A1460" s="40">
        <v>12</v>
      </c>
      <c r="B1460" s="40">
        <v>14</v>
      </c>
      <c r="C1460" s="40">
        <v>11</v>
      </c>
      <c r="D1460" s="40">
        <f t="shared" si="199"/>
        <v>0</v>
      </c>
      <c r="E1460" s="40">
        <f t="shared" si="200"/>
        <v>0</v>
      </c>
      <c r="F1460" s="40">
        <f t="shared" si="201"/>
        <v>0</v>
      </c>
      <c r="G1460" s="40">
        <f t="shared" si="202"/>
        <v>0</v>
      </c>
      <c r="H1460" s="40">
        <f t="shared" si="203"/>
        <v>0</v>
      </c>
      <c r="I1460" s="40">
        <f t="shared" si="204"/>
        <v>0</v>
      </c>
      <c r="J1460" s="40">
        <f t="shared" si="205"/>
        <v>0</v>
      </c>
      <c r="K1460" s="40">
        <f t="shared" si="206"/>
        <v>0</v>
      </c>
      <c r="L1460" s="40">
        <f t="shared" si="207"/>
        <v>0</v>
      </c>
      <c r="M1460" s="40">
        <v>1</v>
      </c>
      <c r="N1460" s="40">
        <v>1</v>
      </c>
      <c r="O1460" s="40">
        <v>1</v>
      </c>
      <c r="P1460" s="40">
        <v>1</v>
      </c>
      <c r="Q1460" s="40">
        <v>1</v>
      </c>
      <c r="R1460" s="40">
        <v>1</v>
      </c>
      <c r="S1460" s="40">
        <v>1</v>
      </c>
      <c r="T1460" s="40">
        <v>0.90909090909090906</v>
      </c>
      <c r="U1460" s="40">
        <v>11</v>
      </c>
    </row>
    <row r="1461" spans="1:21">
      <c r="A1461" s="40">
        <v>12</v>
      </c>
      <c r="B1461" s="40">
        <v>14</v>
      </c>
      <c r="C1461" s="40">
        <v>12</v>
      </c>
      <c r="D1461" s="40">
        <f t="shared" si="199"/>
        <v>0</v>
      </c>
      <c r="E1461" s="40">
        <f t="shared" si="200"/>
        <v>0</v>
      </c>
      <c r="F1461" s="40">
        <f t="shared" si="201"/>
        <v>0</v>
      </c>
      <c r="G1461" s="40">
        <f t="shared" si="202"/>
        <v>0</v>
      </c>
      <c r="H1461" s="40">
        <f t="shared" si="203"/>
        <v>0</v>
      </c>
      <c r="I1461" s="40">
        <f t="shared" si="204"/>
        <v>0</v>
      </c>
      <c r="J1461" s="40">
        <f t="shared" si="205"/>
        <v>0</v>
      </c>
      <c r="K1461" s="40">
        <f t="shared" si="206"/>
        <v>0</v>
      </c>
      <c r="L1461" s="40">
        <f t="shared" si="207"/>
        <v>0</v>
      </c>
      <c r="M1461" s="40">
        <v>1</v>
      </c>
      <c r="N1461" s="40">
        <v>1</v>
      </c>
      <c r="O1461" s="40">
        <v>1</v>
      </c>
      <c r="P1461" s="40">
        <v>1</v>
      </c>
      <c r="Q1461" s="40">
        <v>1</v>
      </c>
      <c r="R1461" s="40">
        <v>0.91666666666666663</v>
      </c>
      <c r="S1461" s="40">
        <v>0.91666666666666663</v>
      </c>
      <c r="T1461" s="40">
        <v>0.875</v>
      </c>
      <c r="U1461" s="40">
        <v>24</v>
      </c>
    </row>
    <row r="1462" spans="1:21" ht="13" thickBot="1">
      <c r="C1462" t="s">
        <v>85</v>
      </c>
      <c r="D1462" s="73">
        <f>SUM(D2:D1461)</f>
        <v>1</v>
      </c>
      <c r="E1462" s="73">
        <f>SUM(E2:E1461)</f>
        <v>1</v>
      </c>
      <c r="F1462" s="73">
        <f t="shared" ref="F1462:K1462" si="208">SUM(F2:F1461)</f>
        <v>1</v>
      </c>
      <c r="G1462" s="73">
        <f t="shared" si="208"/>
        <v>1</v>
      </c>
      <c r="H1462" s="73">
        <f t="shared" si="208"/>
        <v>0.95454545454545459</v>
      </c>
      <c r="I1462" s="73">
        <f t="shared" si="208"/>
        <v>0.81818181818181823</v>
      </c>
      <c r="J1462" s="73">
        <f t="shared" si="208"/>
        <v>0.45454545454545453</v>
      </c>
      <c r="K1462" s="73">
        <f t="shared" si="208"/>
        <v>0.36363636363636365</v>
      </c>
      <c r="L1462" s="73">
        <f>SUM(L2:L1461)</f>
        <v>22</v>
      </c>
    </row>
    <row r="1463" spans="1:21" ht="13.65" thickBot="1">
      <c r="C1463" t="s">
        <v>86</v>
      </c>
      <c r="D1463" s="75">
        <f>IF('data for calculations'!$F$11&lt;&gt;"",D1462,"")</f>
        <v>1</v>
      </c>
      <c r="E1463" s="76">
        <f>IF('data for calculations'!$F$11&lt;&gt;"",E1462,"")</f>
        <v>1</v>
      </c>
      <c r="F1463" s="76">
        <f>IF('data for calculations'!$F$11&lt;&gt;"",F1462,"")</f>
        <v>1</v>
      </c>
      <c r="G1463" s="76">
        <f>IF('data for calculations'!$F$11&lt;&gt;"",G1462,"")</f>
        <v>1</v>
      </c>
      <c r="H1463" s="76">
        <f>IF('data for calculations'!$F$11&lt;&gt;"",H1462,"")</f>
        <v>0.95454545454545459</v>
      </c>
      <c r="I1463" s="76">
        <f>IF('data for calculations'!$F$11&lt;&gt;"",I1462,"")</f>
        <v>0.81818181818181823</v>
      </c>
      <c r="J1463" s="76">
        <f>IF('data for calculations'!$F$11&lt;&gt;"",J1462,"")</f>
        <v>0.45454545454545453</v>
      </c>
      <c r="K1463" s="76">
        <f>IF('data for calculations'!$F$11&lt;&gt;"",K1462,"")</f>
        <v>0.36363636363636365</v>
      </c>
      <c r="L1463" s="77">
        <f>IF(AND('data for calculations'!F11&lt;&gt;"",L1462=0),"no herds had the following mean and sigma combination",IF('data for calculations'!F11&lt;&gt;"",L1462,""))</f>
        <v>22</v>
      </c>
    </row>
  </sheetData>
  <sheetProtection password="ED15" sheet="1" objects="1" scenarios="1" selectLockedCells="1" selectUnlockedCells="1"/>
  <phoneticPr fontId="11" type="noConversion"/>
  <pageMargins left="0.75" right="0.75" top="1" bottom="1" header="0.5" footer="0.5"/>
  <pageSetup scale="70" orientation="landscape" horizontalDpi="360" verticalDpi="360" r:id="rId1"/>
  <headerFooter alignWithMargins="0">
    <oddHeader>&amp;A</oddHeader>
    <oddFooter>Page &amp;P</oddFooter>
  </headerFooter>
  <drawing r:id="rId2"/>
</worksheet>
</file>

<file path=xl/worksheets/sheet7.xml><?xml version="1.0" encoding="utf-8"?>
<worksheet xmlns="http://schemas.openxmlformats.org/spreadsheetml/2006/main" xmlns:r="http://schemas.openxmlformats.org/officeDocument/2006/relationships">
  <dimension ref="A1:AK154"/>
  <sheetViews>
    <sheetView topLeftCell="A95" workbookViewId="0">
      <selection activeCell="L1" sqref="L1:L65536"/>
    </sheetView>
  </sheetViews>
  <sheetFormatPr defaultRowHeight="12.35"/>
  <cols>
    <col min="2" max="2" width="24.75" bestFit="1" customWidth="1"/>
    <col min="3" max="12" width="7.75" customWidth="1"/>
  </cols>
  <sheetData>
    <row r="1" spans="1:37">
      <c r="A1" s="40" t="s">
        <v>39</v>
      </c>
      <c r="B1" s="40" t="s">
        <v>41</v>
      </c>
      <c r="C1" s="40">
        <v>10</v>
      </c>
      <c r="D1" s="40">
        <v>20</v>
      </c>
      <c r="E1" s="40">
        <v>30</v>
      </c>
      <c r="F1" s="40">
        <v>40</v>
      </c>
      <c r="G1" s="40">
        <v>50</v>
      </c>
      <c r="H1" s="40">
        <v>60</v>
      </c>
      <c r="I1" s="40">
        <v>70</v>
      </c>
      <c r="J1" s="40">
        <v>80</v>
      </c>
      <c r="K1" s="40">
        <v>90</v>
      </c>
      <c r="L1" s="73" t="s">
        <v>90</v>
      </c>
      <c r="M1" s="40">
        <v>10</v>
      </c>
      <c r="N1" s="40">
        <v>10</v>
      </c>
      <c r="O1" s="40">
        <v>20</v>
      </c>
      <c r="P1" s="40">
        <v>30</v>
      </c>
      <c r="Q1" s="40">
        <v>40</v>
      </c>
      <c r="R1" s="40">
        <v>50</v>
      </c>
      <c r="S1" s="40">
        <v>60</v>
      </c>
      <c r="T1" s="40">
        <v>70</v>
      </c>
      <c r="U1" s="40">
        <v>80</v>
      </c>
      <c r="V1" s="40">
        <v>90</v>
      </c>
      <c r="W1" s="40">
        <v>90</v>
      </c>
      <c r="Z1" t="s">
        <v>88</v>
      </c>
      <c r="AB1" t="s">
        <v>89</v>
      </c>
    </row>
    <row r="2" spans="1:37">
      <c r="A2" s="40" t="s">
        <v>43</v>
      </c>
      <c r="B2" s="40">
        <v>1</v>
      </c>
      <c r="C2" s="40">
        <f>IF(AND($Z$16=$B2,$AB$16=$A2,'data for calculations'!$F$11&lt;=benchmarking!M2),1,0)</f>
        <v>0</v>
      </c>
      <c r="D2" s="40">
        <f>IF(AND($Z$16=$B2,$AB$16=$A2,'data for calculations'!$F$11&gt;benchmarking!N2,'data for calculations'!$F$11&lt;=benchmarking!O2),1,0)</f>
        <v>0</v>
      </c>
      <c r="E2" s="40">
        <f>IF(AND($Z$16=$B2,$AB$16=$A2,'data for calculations'!$F$11&gt;benchmarking!O2,'data for calculations'!$F$11&lt;=benchmarking!P2),1,0)</f>
        <v>0</v>
      </c>
      <c r="F2" s="40">
        <f>IF(AND($Z$16=$B2,$AB$16=$A2,'data for calculations'!$F$11&gt;benchmarking!P2,'data for calculations'!$F$11&lt;=benchmarking!Q2),1,0)</f>
        <v>0</v>
      </c>
      <c r="G2" s="40">
        <f>IF(AND($Z$16=$B2,$AB$16=$A2,'data for calculations'!$F$11&gt;benchmarking!Q2,'data for calculations'!$F$11&lt;=benchmarking!R2),1,0)</f>
        <v>0</v>
      </c>
      <c r="H2" s="40">
        <f>IF(AND($Z$16=$B2,$AB$16=$A2,'data for calculations'!$F$11&gt;benchmarking!R2,'data for calculations'!$F$11&lt;=benchmarking!S2),1,0)</f>
        <v>0</v>
      </c>
      <c r="I2" s="40">
        <f>IF(AND($Z$16=$B2,$AB$16=$A2,'data for calculations'!$F$11&gt;benchmarking!S2,'data for calculations'!$F$11&lt;=benchmarking!T2),1,0)</f>
        <v>0</v>
      </c>
      <c r="J2" s="40">
        <f>IF(AND($Z$16=$B2,$AB$16=$A2,'data for calculations'!$F$11&gt;benchmarking!T2,'data for calculations'!$F$11&lt;=benchmarking!U2),1,0)</f>
        <v>0</v>
      </c>
      <c r="K2" s="40">
        <f>IF(AND($Z$16=$B2,$AB$16=$A2,'data for calculations'!$F$11&gt;benchmarking!U2,'data for calculations'!$F$11&lt;=benchmarking!V2),1,0)</f>
        <v>0</v>
      </c>
      <c r="L2" s="40">
        <f>IF(AND($Z$16=$B2,$AB$16=$A2,'data for calculations'!$F$13&gt;benchmarking!W2),1,0)</f>
        <v>0</v>
      </c>
      <c r="M2" s="78">
        <v>166.1875</v>
      </c>
      <c r="N2" s="78">
        <v>166.1875</v>
      </c>
      <c r="O2" s="78">
        <v>218.5</v>
      </c>
      <c r="P2" s="78">
        <v>271</v>
      </c>
      <c r="Q2" s="78">
        <v>320.53333333333336</v>
      </c>
      <c r="R2" s="78">
        <v>381.03095238095239</v>
      </c>
      <c r="S2" s="78">
        <v>435.66666666666669</v>
      </c>
      <c r="T2" s="78">
        <v>502.2</v>
      </c>
      <c r="U2" s="78">
        <v>578.76923076923072</v>
      </c>
      <c r="V2" s="78">
        <v>680.13333333333333</v>
      </c>
      <c r="W2" s="78">
        <v>680.13333333333333</v>
      </c>
      <c r="Z2" s="72">
        <v>1</v>
      </c>
      <c r="AB2" s="71" t="s">
        <v>43</v>
      </c>
    </row>
    <row r="3" spans="1:37">
      <c r="A3" s="40" t="s">
        <v>43</v>
      </c>
      <c r="B3" s="40">
        <v>2</v>
      </c>
      <c r="C3" s="40">
        <f>IF(AND($Z$16=$B3,$AB$16=$A3,'data for calculations'!$F$11&lt;=benchmarking!M3),1,0)</f>
        <v>0</v>
      </c>
      <c r="D3" s="40">
        <f>IF(AND($Z$16=$B3,$AB$16=$A3,'data for calculations'!$F$11&gt;benchmarking!N3,'data for calculations'!$F$11&lt;=benchmarking!O3),1,0)</f>
        <v>0</v>
      </c>
      <c r="E3" s="40">
        <f>IF(AND($Z$16=$B3,$AB$16=$A3,'data for calculations'!$F$11&gt;benchmarking!O3,'data for calculations'!$F$11&lt;=benchmarking!P3),1,0)</f>
        <v>0</v>
      </c>
      <c r="F3" s="40">
        <f>IF(AND($Z$16=$B3,$AB$16=$A3,'data for calculations'!$F$11&gt;benchmarking!P3,'data for calculations'!$F$11&lt;=benchmarking!Q3),1,0)</f>
        <v>0</v>
      </c>
      <c r="G3" s="40">
        <f>IF(AND($Z$16=$B3,$AB$16=$A3,'data for calculations'!$F$11&gt;benchmarking!Q3,'data for calculations'!$F$11&lt;=benchmarking!R3),1,0)</f>
        <v>0</v>
      </c>
      <c r="H3" s="40">
        <f>IF(AND($Z$16=$B3,$AB$16=$A3,'data for calculations'!$F$11&gt;benchmarking!R3,'data for calculations'!$F$11&lt;=benchmarking!S3),1,0)</f>
        <v>0</v>
      </c>
      <c r="I3" s="40">
        <f>IF(AND($Z$16=$B3,$AB$16=$A3,'data for calculations'!$F$11&gt;benchmarking!S3,'data for calculations'!$F$11&lt;=benchmarking!T3),1,0)</f>
        <v>0</v>
      </c>
      <c r="J3" s="40">
        <f>IF(AND($Z$16=$B3,$AB$16=$A3,'data for calculations'!$F$11&gt;benchmarking!T3,'data for calculations'!$F$11&lt;=benchmarking!U3),1,0)</f>
        <v>0</v>
      </c>
      <c r="K3" s="40">
        <f>IF(AND($Z$16=$B3,$AB$16=$A3,'data for calculations'!$F$11&gt;benchmarking!U3,'data for calculations'!$F$11&lt;=benchmarking!V3),1,0)</f>
        <v>0</v>
      </c>
      <c r="L3" s="40">
        <f>IF(AND($Z$16=$B3,$AB$16=$A3,'data for calculations'!$F$13&gt;benchmarking!W3),1,0)</f>
        <v>0</v>
      </c>
      <c r="M3" s="78">
        <v>163.25549450549451</v>
      </c>
      <c r="N3" s="78">
        <v>163.25549450549451</v>
      </c>
      <c r="O3" s="78">
        <v>222.4551282051282</v>
      </c>
      <c r="P3" s="78">
        <v>273.51373626373629</v>
      </c>
      <c r="Q3" s="78">
        <v>336.96428571428572</v>
      </c>
      <c r="R3" s="78">
        <v>384.55219780219784</v>
      </c>
      <c r="S3" s="78">
        <v>430.67307692307691</v>
      </c>
      <c r="T3" s="78">
        <v>490.81868131868134</v>
      </c>
      <c r="U3" s="78">
        <v>572.41071428571422</v>
      </c>
      <c r="V3" s="78">
        <v>690.78571428571422</v>
      </c>
      <c r="W3" s="78">
        <v>690.78571428571422</v>
      </c>
      <c r="Z3" s="72">
        <v>2</v>
      </c>
      <c r="AB3" s="40" t="s">
        <v>44</v>
      </c>
      <c r="AC3" s="40"/>
      <c r="AD3" s="40"/>
      <c r="AE3" s="40"/>
      <c r="AF3" s="40"/>
      <c r="AG3" s="40"/>
      <c r="AH3" s="40"/>
      <c r="AI3" s="40"/>
      <c r="AJ3" s="40"/>
      <c r="AK3" s="40"/>
    </row>
    <row r="4" spans="1:37">
      <c r="A4" s="40" t="s">
        <v>43</v>
      </c>
      <c r="B4" s="40">
        <v>3</v>
      </c>
      <c r="C4" s="40">
        <f>IF(AND($Z$16=$B4,$AB$16=$A4,'data for calculations'!$F$11&lt;=benchmarking!M4),1,0)</f>
        <v>0</v>
      </c>
      <c r="D4" s="40">
        <f>IF(AND($Z$16=$B4,$AB$16=$A4,'data for calculations'!$F$11&gt;benchmarking!N4,'data for calculations'!$F$11&lt;=benchmarking!O4),1,0)</f>
        <v>0</v>
      </c>
      <c r="E4" s="40">
        <f>IF(AND($Z$16=$B4,$AB$16=$A4,'data for calculations'!$F$11&gt;benchmarking!O4,'data for calculations'!$F$11&lt;=benchmarking!P4),1,0)</f>
        <v>0</v>
      </c>
      <c r="F4" s="40">
        <f>IF(AND($Z$16=$B4,$AB$16=$A4,'data for calculations'!$F$11&gt;benchmarking!P4,'data for calculations'!$F$11&lt;=benchmarking!Q4),1,0)</f>
        <v>0</v>
      </c>
      <c r="G4" s="40">
        <f>IF(AND($Z$16=$B4,$AB$16=$A4,'data for calculations'!$F$11&gt;benchmarking!Q4,'data for calculations'!$F$11&lt;=benchmarking!R4),1,0)</f>
        <v>0</v>
      </c>
      <c r="H4" s="40">
        <f>IF(AND($Z$16=$B4,$AB$16=$A4,'data for calculations'!$F$11&gt;benchmarking!R4,'data for calculations'!$F$11&lt;=benchmarking!S4),1,0)</f>
        <v>0</v>
      </c>
      <c r="I4" s="40">
        <f>IF(AND($Z$16=$B4,$AB$16=$A4,'data for calculations'!$F$11&gt;benchmarking!S4,'data for calculations'!$F$11&lt;=benchmarking!T4),1,0)</f>
        <v>0</v>
      </c>
      <c r="J4" s="40">
        <f>IF(AND($Z$16=$B4,$AB$16=$A4,'data for calculations'!$F$11&gt;benchmarking!T4,'data for calculations'!$F$11&lt;=benchmarking!U4),1,0)</f>
        <v>0</v>
      </c>
      <c r="K4" s="40">
        <f>IF(AND($Z$16=$B4,$AB$16=$A4,'data for calculations'!$F$11&gt;benchmarking!U4,'data for calculations'!$F$11&lt;=benchmarking!V4),1,0)</f>
        <v>0</v>
      </c>
      <c r="L4" s="40">
        <f>IF(AND($Z$16=$B4,$AB$16=$A4,'data for calculations'!$F$13&gt;benchmarking!W4),1,0)</f>
        <v>0</v>
      </c>
      <c r="M4" s="78">
        <v>168.14285714285714</v>
      </c>
      <c r="N4" s="78">
        <v>168.14285714285714</v>
      </c>
      <c r="O4" s="78">
        <v>238.375</v>
      </c>
      <c r="P4" s="78">
        <v>278.06666666666666</v>
      </c>
      <c r="Q4" s="78">
        <v>330.86666666666667</v>
      </c>
      <c r="R4" s="78">
        <v>390</v>
      </c>
      <c r="S4" s="78">
        <v>446</v>
      </c>
      <c r="T4" s="78">
        <v>506.13333333333333</v>
      </c>
      <c r="U4" s="78">
        <v>586.15384615384619</v>
      </c>
      <c r="V4" s="78">
        <v>724.4</v>
      </c>
      <c r="W4" s="78">
        <v>724.4</v>
      </c>
      <c r="Z4" s="72">
        <v>3</v>
      </c>
      <c r="AB4" s="40" t="s">
        <v>45</v>
      </c>
      <c r="AC4" s="40"/>
      <c r="AD4" s="40"/>
      <c r="AE4" s="40"/>
      <c r="AF4" s="40"/>
      <c r="AG4" s="40"/>
      <c r="AH4" s="40"/>
      <c r="AI4" s="40"/>
      <c r="AJ4" s="40"/>
      <c r="AK4" s="40"/>
    </row>
    <row r="5" spans="1:37">
      <c r="A5" s="40" t="s">
        <v>43</v>
      </c>
      <c r="B5" s="40">
        <v>4</v>
      </c>
      <c r="C5" s="40">
        <f>IF(AND($Z$16=$B5,$AB$16=$A5,'data for calculations'!$F$11&lt;=benchmarking!M5),1,0)</f>
        <v>0</v>
      </c>
      <c r="D5" s="40">
        <f>IF(AND($Z$16=$B5,$AB$16=$A5,'data for calculations'!$F$11&gt;benchmarking!N5,'data for calculations'!$F$11&lt;=benchmarking!O5),1,0)</f>
        <v>0</v>
      </c>
      <c r="E5" s="40">
        <f>IF(AND($Z$16=$B5,$AB$16=$A5,'data for calculations'!$F$11&gt;benchmarking!O5,'data for calculations'!$F$11&lt;=benchmarking!P5),1,0)</f>
        <v>0</v>
      </c>
      <c r="F5" s="40">
        <f>IF(AND($Z$16=$B5,$AB$16=$A5,'data for calculations'!$F$11&gt;benchmarking!P5,'data for calculations'!$F$11&lt;=benchmarking!Q5),1,0)</f>
        <v>0</v>
      </c>
      <c r="G5" s="40">
        <f>IF(AND($Z$16=$B5,$AB$16=$A5,'data for calculations'!$F$11&gt;benchmarking!Q5,'data for calculations'!$F$11&lt;=benchmarking!R5),1,0)</f>
        <v>0</v>
      </c>
      <c r="H5" s="40">
        <f>IF(AND($Z$16=$B5,$AB$16=$A5,'data for calculations'!$F$11&gt;benchmarking!R5,'data for calculations'!$F$11&lt;=benchmarking!S5),1,0)</f>
        <v>0</v>
      </c>
      <c r="I5" s="40">
        <f>IF(AND($Z$16=$B5,$AB$16=$A5,'data for calculations'!$F$11&gt;benchmarking!S5,'data for calculations'!$F$11&lt;=benchmarking!T5),1,0)</f>
        <v>0</v>
      </c>
      <c r="J5" s="40">
        <f>IF(AND($Z$16=$B5,$AB$16=$A5,'data for calculations'!$F$11&gt;benchmarking!T5,'data for calculations'!$F$11&lt;=benchmarking!U5),1,0)</f>
        <v>0</v>
      </c>
      <c r="K5" s="40">
        <f>IF(AND($Z$16=$B5,$AB$16=$A5,'data for calculations'!$F$11&gt;benchmarking!U5,'data for calculations'!$F$11&lt;=benchmarking!V5),1,0)</f>
        <v>0</v>
      </c>
      <c r="L5" s="40">
        <f>IF(AND($Z$16=$B5,$AB$16=$A5,'data for calculations'!$F$13&gt;benchmarking!W5),1,0)</f>
        <v>0</v>
      </c>
      <c r="M5" s="78">
        <v>170.76190476190476</v>
      </c>
      <c r="N5" s="78">
        <v>170.76190476190476</v>
      </c>
      <c r="O5" s="78">
        <v>236.9</v>
      </c>
      <c r="P5" s="78">
        <v>294.8</v>
      </c>
      <c r="Q5" s="78">
        <v>349.65625</v>
      </c>
      <c r="R5" s="78">
        <v>400.04374999999999</v>
      </c>
      <c r="S5" s="78">
        <v>459.30238095238099</v>
      </c>
      <c r="T5" s="78">
        <v>520.66666666666663</v>
      </c>
      <c r="U5" s="78">
        <v>586.54464285714289</v>
      </c>
      <c r="V5" s="78">
        <v>704.76666666666665</v>
      </c>
      <c r="W5" s="78">
        <v>704.76666666666665</v>
      </c>
      <c r="Z5" s="72">
        <v>4</v>
      </c>
      <c r="AB5" s="40" t="s">
        <v>46</v>
      </c>
      <c r="AC5" s="40"/>
      <c r="AD5" s="40"/>
      <c r="AE5" s="40"/>
      <c r="AF5" s="40"/>
      <c r="AG5" s="40"/>
      <c r="AH5" s="40"/>
      <c r="AI5" s="40"/>
      <c r="AJ5" s="40"/>
      <c r="AK5" s="40"/>
    </row>
    <row r="6" spans="1:37">
      <c r="A6" s="40" t="s">
        <v>43</v>
      </c>
      <c r="B6" s="40">
        <v>5</v>
      </c>
      <c r="C6" s="40">
        <f>IF(AND($Z$16=$B6,$AB$16=$A6,'data for calculations'!$F$11&lt;=benchmarking!M6),1,0)</f>
        <v>0</v>
      </c>
      <c r="D6" s="40">
        <f>IF(AND($Z$16=$B6,$AB$16=$A6,'data for calculations'!$F$11&gt;benchmarking!N6,'data for calculations'!$F$11&lt;=benchmarking!O6),1,0)</f>
        <v>0</v>
      </c>
      <c r="E6" s="40">
        <f>IF(AND($Z$16=$B6,$AB$16=$A6,'data for calculations'!$F$11&gt;benchmarking!O6,'data for calculations'!$F$11&lt;=benchmarking!P6),1,0)</f>
        <v>0</v>
      </c>
      <c r="F6" s="40">
        <f>IF(AND($Z$16=$B6,$AB$16=$A6,'data for calculations'!$F$11&gt;benchmarking!P6,'data for calculations'!$F$11&lt;=benchmarking!Q6),1,0)</f>
        <v>0</v>
      </c>
      <c r="G6" s="40">
        <f>IF(AND($Z$16=$B6,$AB$16=$A6,'data for calculations'!$F$11&gt;benchmarking!Q6,'data for calculations'!$F$11&lt;=benchmarking!R6),1,0)</f>
        <v>0</v>
      </c>
      <c r="H6" s="40">
        <f>IF(AND($Z$16=$B6,$AB$16=$A6,'data for calculations'!$F$11&gt;benchmarking!R6,'data for calculations'!$F$11&lt;=benchmarking!S6),1,0)</f>
        <v>0</v>
      </c>
      <c r="I6" s="40">
        <f>IF(AND($Z$16=$B6,$AB$16=$A6,'data for calculations'!$F$11&gt;benchmarking!S6,'data for calculations'!$F$11&lt;=benchmarking!T6),1,0)</f>
        <v>0</v>
      </c>
      <c r="J6" s="40">
        <f>IF(AND($Z$16=$B6,$AB$16=$A6,'data for calculations'!$F$11&gt;benchmarking!T6,'data for calculations'!$F$11&lt;=benchmarking!U6),1,0)</f>
        <v>0</v>
      </c>
      <c r="K6" s="40">
        <f>IF(AND($Z$16=$B6,$AB$16=$A6,'data for calculations'!$F$11&gt;benchmarking!U6,'data for calculations'!$F$11&lt;=benchmarking!V6),1,0)</f>
        <v>0</v>
      </c>
      <c r="L6" s="40">
        <f>IF(AND($Z$16=$B6,$AB$16=$A6,'data for calculations'!$F$13&gt;benchmarking!W6),1,0)</f>
        <v>0</v>
      </c>
      <c r="M6" s="78">
        <v>174</v>
      </c>
      <c r="N6" s="78">
        <v>174</v>
      </c>
      <c r="O6" s="78">
        <v>241.26666666666668</v>
      </c>
      <c r="P6" s="78">
        <v>296.06666666666666</v>
      </c>
      <c r="Q6" s="78">
        <v>349.64285714285717</v>
      </c>
      <c r="R6" s="78">
        <v>401.36666666666667</v>
      </c>
      <c r="S6" s="78">
        <v>443.625</v>
      </c>
      <c r="T6" s="78">
        <v>510</v>
      </c>
      <c r="U6" s="78">
        <v>587</v>
      </c>
      <c r="V6" s="78">
        <v>680.5</v>
      </c>
      <c r="W6" s="78">
        <v>680.5</v>
      </c>
      <c r="Z6" s="72">
        <v>5</v>
      </c>
      <c r="AB6" s="40" t="s">
        <v>47</v>
      </c>
      <c r="AC6" s="40"/>
      <c r="AD6" s="40"/>
      <c r="AE6" s="40"/>
      <c r="AF6" s="40"/>
      <c r="AG6" s="40"/>
      <c r="AH6" s="40"/>
      <c r="AI6" s="40"/>
      <c r="AJ6" s="40"/>
      <c r="AK6" s="40"/>
    </row>
    <row r="7" spans="1:37">
      <c r="A7" s="40" t="s">
        <v>43</v>
      </c>
      <c r="B7" s="40">
        <v>6</v>
      </c>
      <c r="C7" s="40">
        <f>IF(AND($Z$16=$B7,$AB$16=$A7,'data for calculations'!$F$11&lt;=benchmarking!M7),1,0)</f>
        <v>0</v>
      </c>
      <c r="D7" s="40">
        <f>IF(AND($Z$16=$B7,$AB$16=$A7,'data for calculations'!$F$11&gt;benchmarking!N7,'data for calculations'!$F$11&lt;=benchmarking!O7),1,0)</f>
        <v>0</v>
      </c>
      <c r="E7" s="40">
        <f>IF(AND($Z$16=$B7,$AB$16=$A7,'data for calculations'!$F$11&gt;benchmarking!O7,'data for calculations'!$F$11&lt;=benchmarking!P7),1,0)</f>
        <v>0</v>
      </c>
      <c r="F7" s="40">
        <f>IF(AND($Z$16=$B7,$AB$16=$A7,'data for calculations'!$F$11&gt;benchmarking!P7,'data for calculations'!$F$11&lt;=benchmarking!Q7),1,0)</f>
        <v>0</v>
      </c>
      <c r="G7" s="40">
        <f>IF(AND($Z$16=$B7,$AB$16=$A7,'data for calculations'!$F$11&gt;benchmarking!Q7,'data for calculations'!$F$11&lt;=benchmarking!R7),1,0)</f>
        <v>0</v>
      </c>
      <c r="H7" s="40">
        <f>IF(AND($Z$16=$B7,$AB$16=$A7,'data for calculations'!$F$11&gt;benchmarking!R7,'data for calculations'!$F$11&lt;=benchmarking!S7),1,0)</f>
        <v>0</v>
      </c>
      <c r="I7" s="40">
        <f>IF(AND($Z$16=$B7,$AB$16=$A7,'data for calculations'!$F$11&gt;benchmarking!S7,'data for calculations'!$F$11&lt;=benchmarking!T7),1,0)</f>
        <v>0</v>
      </c>
      <c r="J7" s="40">
        <f>IF(AND($Z$16=$B7,$AB$16=$A7,'data for calculations'!$F$11&gt;benchmarking!T7,'data for calculations'!$F$11&lt;=benchmarking!U7),1,0)</f>
        <v>0</v>
      </c>
      <c r="K7" s="40">
        <f>IF(AND($Z$16=$B7,$AB$16=$A7,'data for calculations'!$F$11&gt;benchmarking!U7,'data for calculations'!$F$11&lt;=benchmarking!V7),1,0)</f>
        <v>0</v>
      </c>
      <c r="L7" s="40">
        <f>IF(AND($Z$16=$B7,$AB$16=$A7,'data for calculations'!$F$13&gt;benchmarking!W7),1,0)</f>
        <v>0</v>
      </c>
      <c r="M7" s="78">
        <v>192.8</v>
      </c>
      <c r="N7" s="78">
        <v>192.8</v>
      </c>
      <c r="O7" s="78">
        <v>253.93333333333334</v>
      </c>
      <c r="P7" s="78">
        <v>315.35714285714283</v>
      </c>
      <c r="Q7" s="78">
        <v>364.28571428571428</v>
      </c>
      <c r="R7" s="78">
        <v>417.66666666666669</v>
      </c>
      <c r="S7" s="78">
        <v>458.35714285714283</v>
      </c>
      <c r="T7" s="78">
        <v>525.07692307692309</v>
      </c>
      <c r="U7" s="78">
        <v>609.5333333333333</v>
      </c>
      <c r="V7" s="78">
        <v>704.21428571428567</v>
      </c>
      <c r="W7" s="78">
        <v>704.21428571428567</v>
      </c>
      <c r="Z7" s="72">
        <v>6</v>
      </c>
      <c r="AC7" s="40"/>
      <c r="AD7" s="40"/>
      <c r="AE7" s="40"/>
      <c r="AF7" s="40"/>
      <c r="AG7" s="40"/>
      <c r="AH7" s="40"/>
      <c r="AI7" s="40"/>
      <c r="AJ7" s="40"/>
      <c r="AK7" s="40"/>
    </row>
    <row r="8" spans="1:37">
      <c r="A8" s="40" t="s">
        <v>43</v>
      </c>
      <c r="B8" s="40">
        <v>7</v>
      </c>
      <c r="C8" s="40">
        <f>IF(AND($Z$16=$B8,$AB$16=$A8,'data for calculations'!$F$11&lt;=benchmarking!M8),1,0)</f>
        <v>0</v>
      </c>
      <c r="D8" s="40">
        <f>IF(AND($Z$16=$B8,$AB$16=$A8,'data for calculations'!$F$11&gt;benchmarking!N8,'data for calculations'!$F$11&lt;=benchmarking!O8),1,0)</f>
        <v>0</v>
      </c>
      <c r="E8" s="40">
        <f>IF(AND($Z$16=$B8,$AB$16=$A8,'data for calculations'!$F$11&gt;benchmarking!O8,'data for calculations'!$F$11&lt;=benchmarking!P8),1,0)</f>
        <v>0</v>
      </c>
      <c r="F8" s="40">
        <f>IF(AND($Z$16=$B8,$AB$16=$A8,'data for calculations'!$F$11&gt;benchmarking!P8,'data for calculations'!$F$11&lt;=benchmarking!Q8),1,0)</f>
        <v>0</v>
      </c>
      <c r="G8" s="40">
        <f>IF(AND($Z$16=$B8,$AB$16=$A8,'data for calculations'!$F$11&gt;benchmarking!Q8,'data for calculations'!$F$11&lt;=benchmarking!R8),1,0)</f>
        <v>0</v>
      </c>
      <c r="H8" s="40">
        <f>IF(AND($Z$16=$B8,$AB$16=$A8,'data for calculations'!$F$11&gt;benchmarking!R8,'data for calculations'!$F$11&lt;=benchmarking!S8),1,0)</f>
        <v>0</v>
      </c>
      <c r="I8" s="40">
        <f>IF(AND($Z$16=$B8,$AB$16=$A8,'data for calculations'!$F$11&gt;benchmarking!S8,'data for calculations'!$F$11&lt;=benchmarking!T8),1,0)</f>
        <v>0</v>
      </c>
      <c r="J8" s="40">
        <f>IF(AND($Z$16=$B8,$AB$16=$A8,'data for calculations'!$F$11&gt;benchmarking!T8,'data for calculations'!$F$11&lt;=benchmarking!U8),1,0)</f>
        <v>0</v>
      </c>
      <c r="K8" s="40">
        <f>IF(AND($Z$16=$B8,$AB$16=$A8,'data for calculations'!$F$11&gt;benchmarking!U8,'data for calculations'!$F$11&lt;=benchmarking!V8),1,0)</f>
        <v>0</v>
      </c>
      <c r="L8" s="40">
        <f>IF(AND($Z$16=$B8,$AB$16=$A8,'data for calculations'!$F$13&gt;benchmarking!W8),1,0)</f>
        <v>0</v>
      </c>
      <c r="M8" s="78">
        <v>223.14285714285714</v>
      </c>
      <c r="N8" s="78">
        <v>223.14285714285714</v>
      </c>
      <c r="O8" s="78">
        <v>292.71428571428572</v>
      </c>
      <c r="P8" s="78">
        <v>353.8125</v>
      </c>
      <c r="Q8" s="78">
        <v>406.30769230769232</v>
      </c>
      <c r="R8" s="78">
        <v>458.86666666666667</v>
      </c>
      <c r="S8" s="78">
        <v>524.93333333333328</v>
      </c>
      <c r="T8" s="78">
        <v>579</v>
      </c>
      <c r="U8" s="78">
        <v>648.375</v>
      </c>
      <c r="V8" s="78">
        <v>757.25</v>
      </c>
      <c r="W8" s="78">
        <v>757.25</v>
      </c>
      <c r="Z8" s="72">
        <v>7</v>
      </c>
      <c r="AC8" s="40"/>
      <c r="AD8" s="40"/>
      <c r="AE8" s="40"/>
      <c r="AF8" s="40"/>
      <c r="AG8" s="40"/>
      <c r="AH8" s="40"/>
      <c r="AI8" s="40"/>
      <c r="AJ8" s="40"/>
      <c r="AK8" s="40"/>
    </row>
    <row r="9" spans="1:37">
      <c r="A9" s="40" t="s">
        <v>43</v>
      </c>
      <c r="B9" s="40">
        <v>8</v>
      </c>
      <c r="C9" s="40">
        <f>IF(AND($Z$16=$B9,$AB$16=$A9,'data for calculations'!$F$11&lt;=benchmarking!M9),1,0)</f>
        <v>0</v>
      </c>
      <c r="D9" s="40">
        <f>IF(AND($Z$16=$B9,$AB$16=$A9,'data for calculations'!$F$11&gt;benchmarking!N9,'data for calculations'!$F$11&lt;=benchmarking!O9),1,0)</f>
        <v>0</v>
      </c>
      <c r="E9" s="40">
        <f>IF(AND($Z$16=$B9,$AB$16=$A9,'data for calculations'!$F$11&gt;benchmarking!O9,'data for calculations'!$F$11&lt;=benchmarking!P9),1,0)</f>
        <v>0</v>
      </c>
      <c r="F9" s="40">
        <f>IF(AND($Z$16=$B9,$AB$16=$A9,'data for calculations'!$F$11&gt;benchmarking!P9,'data for calculations'!$F$11&lt;=benchmarking!Q9),1,0)</f>
        <v>0</v>
      </c>
      <c r="G9" s="40">
        <f>IF(AND($Z$16=$B9,$AB$16=$A9,'data for calculations'!$F$11&gt;benchmarking!Q9,'data for calculations'!$F$11&lt;=benchmarking!R9),1,0)</f>
        <v>0</v>
      </c>
      <c r="H9" s="40">
        <f>IF(AND($Z$16=$B9,$AB$16=$A9,'data for calculations'!$F$11&gt;benchmarking!R9,'data for calculations'!$F$11&lt;=benchmarking!S9),1,0)</f>
        <v>0</v>
      </c>
      <c r="I9" s="40">
        <f>IF(AND($Z$16=$B9,$AB$16=$A9,'data for calculations'!$F$11&gt;benchmarking!S9,'data for calculations'!$F$11&lt;=benchmarking!T9),1,0)</f>
        <v>0</v>
      </c>
      <c r="J9" s="40">
        <f>IF(AND($Z$16=$B9,$AB$16=$A9,'data for calculations'!$F$11&gt;benchmarking!T9,'data for calculations'!$F$11&lt;=benchmarking!U9),1,0)</f>
        <v>0</v>
      </c>
      <c r="K9" s="40">
        <f>IF(AND($Z$16=$B9,$AB$16=$A9,'data for calculations'!$F$11&gt;benchmarking!U9,'data for calculations'!$F$11&lt;=benchmarking!V9),1,0)</f>
        <v>0</v>
      </c>
      <c r="L9" s="40">
        <f>IF(AND($Z$16=$B9,$AB$16=$A9,'data for calculations'!$F$13&gt;benchmarking!W9),1,0)</f>
        <v>0</v>
      </c>
      <c r="M9" s="78">
        <v>211.43333333333334</v>
      </c>
      <c r="N9" s="78">
        <v>211.43333333333334</v>
      </c>
      <c r="O9" s="78">
        <v>286.3125</v>
      </c>
      <c r="P9" s="78">
        <v>345.74374999999998</v>
      </c>
      <c r="Q9" s="78">
        <v>395.55416666666667</v>
      </c>
      <c r="R9" s="78">
        <v>461.875</v>
      </c>
      <c r="S9" s="78">
        <v>510.30714285714282</v>
      </c>
      <c r="T9" s="78">
        <v>576.5333333333333</v>
      </c>
      <c r="U9" s="78">
        <v>642.4666666666667</v>
      </c>
      <c r="V9" s="78">
        <v>753.3458333333333</v>
      </c>
      <c r="W9" s="78">
        <v>753.3458333333333</v>
      </c>
      <c r="Z9" s="72">
        <v>8</v>
      </c>
    </row>
    <row r="10" spans="1:37">
      <c r="A10" s="40" t="s">
        <v>43</v>
      </c>
      <c r="B10" s="40">
        <v>9</v>
      </c>
      <c r="C10" s="40">
        <f>IF(AND($Z$16=$B10,$AB$16=$A10,'data for calculations'!$F$11&lt;=benchmarking!M10),1,0)</f>
        <v>0</v>
      </c>
      <c r="D10" s="40">
        <f>IF(AND($Z$16=$B10,$AB$16=$A10,'data for calculations'!$F$11&gt;benchmarking!N10,'data for calculations'!$F$11&lt;=benchmarking!O10),1,0)</f>
        <v>0</v>
      </c>
      <c r="E10" s="40">
        <f>IF(AND($Z$16=$B10,$AB$16=$A10,'data for calculations'!$F$11&gt;benchmarking!O10,'data for calculations'!$F$11&lt;=benchmarking!P10),1,0)</f>
        <v>0</v>
      </c>
      <c r="F10" s="40">
        <f>IF(AND($Z$16=$B10,$AB$16=$A10,'data for calculations'!$F$11&gt;benchmarking!P10,'data for calculations'!$F$11&lt;=benchmarking!Q10),1,0)</f>
        <v>0</v>
      </c>
      <c r="G10" s="40">
        <f>IF(AND($Z$16=$B10,$AB$16=$A10,'data for calculations'!$F$11&gt;benchmarking!Q10,'data for calculations'!$F$11&lt;=benchmarking!R10),1,0)</f>
        <v>0</v>
      </c>
      <c r="H10" s="40">
        <f>IF(AND($Z$16=$B10,$AB$16=$A10,'data for calculations'!$F$11&gt;benchmarking!R10,'data for calculations'!$F$11&lt;=benchmarking!S10),1,0)</f>
        <v>0</v>
      </c>
      <c r="I10" s="40">
        <f>IF(AND($Z$16=$B10,$AB$16=$A10,'data for calculations'!$F$11&gt;benchmarking!S10,'data for calculations'!$F$11&lt;=benchmarking!T10),1,0)</f>
        <v>0</v>
      </c>
      <c r="J10" s="40">
        <f>IF(AND($Z$16=$B10,$AB$16=$A10,'data for calculations'!$F$11&gt;benchmarking!T10,'data for calculations'!$F$11&lt;=benchmarking!U10),1,0)</f>
        <v>0</v>
      </c>
      <c r="K10" s="40">
        <f>IF(AND($Z$16=$B10,$AB$16=$A10,'data for calculations'!$F$11&gt;benchmarking!U10,'data for calculations'!$F$11&lt;=benchmarking!V10),1,0)</f>
        <v>0</v>
      </c>
      <c r="L10" s="40">
        <f>IF(AND($Z$16=$B10,$AB$16=$A10,'data for calculations'!$F$13&gt;benchmarking!W10),1,0)</f>
        <v>0</v>
      </c>
      <c r="M10" s="78">
        <v>195.4</v>
      </c>
      <c r="N10" s="78">
        <v>195.4</v>
      </c>
      <c r="O10" s="78">
        <v>264.66666666666669</v>
      </c>
      <c r="P10" s="78">
        <v>317.93333333333334</v>
      </c>
      <c r="Q10" s="78">
        <v>364.2</v>
      </c>
      <c r="R10" s="78">
        <v>426.65238095238095</v>
      </c>
      <c r="S10" s="78">
        <v>480</v>
      </c>
      <c r="T10" s="78">
        <v>534.07142857142856</v>
      </c>
      <c r="U10" s="78">
        <v>592.06666666666672</v>
      </c>
      <c r="V10" s="78">
        <v>692</v>
      </c>
      <c r="W10" s="78">
        <v>692</v>
      </c>
      <c r="Z10" s="72">
        <v>9</v>
      </c>
    </row>
    <row r="11" spans="1:37">
      <c r="A11" s="40" t="s">
        <v>43</v>
      </c>
      <c r="B11" s="40">
        <v>10</v>
      </c>
      <c r="C11" s="40">
        <f>IF(AND($Z$16=$B11,$AB$16=$A11,'data for calculations'!$F$11&lt;=benchmarking!M11),1,0)</f>
        <v>0</v>
      </c>
      <c r="D11" s="40">
        <f>IF(AND($Z$16=$B11,$AB$16=$A11,'data for calculations'!$F$11&gt;benchmarking!N11,'data for calculations'!$F$11&lt;=benchmarking!O11),1,0)</f>
        <v>0</v>
      </c>
      <c r="E11" s="40">
        <f>IF(AND($Z$16=$B11,$AB$16=$A11,'data for calculations'!$F$11&gt;benchmarking!O11,'data for calculations'!$F$11&lt;=benchmarking!P11),1,0)</f>
        <v>0</v>
      </c>
      <c r="F11" s="40">
        <f>IF(AND($Z$16=$B11,$AB$16=$A11,'data for calculations'!$F$11&gt;benchmarking!P11,'data for calculations'!$F$11&lt;=benchmarking!Q11),1,0)</f>
        <v>0</v>
      </c>
      <c r="G11" s="40">
        <f>IF(AND($Z$16=$B11,$AB$16=$A11,'data for calculations'!$F$11&gt;benchmarking!Q11,'data for calculations'!$F$11&lt;=benchmarking!R11),1,0)</f>
        <v>0</v>
      </c>
      <c r="H11" s="40">
        <f>IF(AND($Z$16=$B11,$AB$16=$A11,'data for calculations'!$F$11&gt;benchmarking!R11,'data for calculations'!$F$11&lt;=benchmarking!S11),1,0)</f>
        <v>0</v>
      </c>
      <c r="I11" s="40">
        <f>IF(AND($Z$16=$B11,$AB$16=$A11,'data for calculations'!$F$11&gt;benchmarking!S11,'data for calculations'!$F$11&lt;=benchmarking!T11),1,0)</f>
        <v>0</v>
      </c>
      <c r="J11" s="40">
        <f>IF(AND($Z$16=$B11,$AB$16=$A11,'data for calculations'!$F$11&gt;benchmarking!T11,'data for calculations'!$F$11&lt;=benchmarking!U11),1,0)</f>
        <v>0</v>
      </c>
      <c r="K11" s="40">
        <f>IF(AND($Z$16=$B11,$AB$16=$A11,'data for calculations'!$F$11&gt;benchmarking!U11,'data for calculations'!$F$11&lt;=benchmarking!V11),1,0)</f>
        <v>0</v>
      </c>
      <c r="L11" s="40">
        <f>IF(AND($Z$16=$B11,$AB$16=$A11,'data for calculations'!$F$13&gt;benchmarking!W11),1,0)</f>
        <v>0</v>
      </c>
      <c r="M11" s="78">
        <v>174.90909090909091</v>
      </c>
      <c r="N11" s="78">
        <v>174.90909090909091</v>
      </c>
      <c r="O11" s="78">
        <v>226.6</v>
      </c>
      <c r="P11" s="78">
        <v>281.06666666666666</v>
      </c>
      <c r="Q11" s="78">
        <v>334</v>
      </c>
      <c r="R11" s="78">
        <v>377.2</v>
      </c>
      <c r="S11" s="78">
        <v>433.6875</v>
      </c>
      <c r="T11" s="78">
        <v>489.5625</v>
      </c>
      <c r="U11" s="78">
        <v>555.13333333333333</v>
      </c>
      <c r="V11" s="78">
        <v>651.4</v>
      </c>
      <c r="W11" s="78">
        <v>651.4</v>
      </c>
      <c r="Z11" s="72">
        <v>10</v>
      </c>
    </row>
    <row r="12" spans="1:37">
      <c r="A12" s="40" t="s">
        <v>43</v>
      </c>
      <c r="B12" s="40">
        <v>11</v>
      </c>
      <c r="C12" s="40">
        <f>IF(AND($Z$16=$B12,$AB$16=$A12,'data for calculations'!$F$11&lt;=benchmarking!M12),1,0)</f>
        <v>0</v>
      </c>
      <c r="D12" s="40">
        <f>IF(AND($Z$16=$B12,$AB$16=$A12,'data for calculations'!$F$11&gt;benchmarking!N12,'data for calculations'!$F$11&lt;=benchmarking!O12),1,0)</f>
        <v>0</v>
      </c>
      <c r="E12" s="40">
        <f>IF(AND($Z$16=$B12,$AB$16=$A12,'data for calculations'!$F$11&gt;benchmarking!O12,'data for calculations'!$F$11&lt;=benchmarking!P12),1,0)</f>
        <v>0</v>
      </c>
      <c r="F12" s="40">
        <f>IF(AND($Z$16=$B12,$AB$16=$A12,'data for calculations'!$F$11&gt;benchmarking!P12,'data for calculations'!$F$11&lt;=benchmarking!Q12),1,0)</f>
        <v>0</v>
      </c>
      <c r="G12" s="40">
        <f>IF(AND($Z$16=$B12,$AB$16=$A12,'data for calculations'!$F$11&gt;benchmarking!Q12,'data for calculations'!$F$11&lt;=benchmarking!R12),1,0)</f>
        <v>0</v>
      </c>
      <c r="H12" s="40">
        <f>IF(AND($Z$16=$B12,$AB$16=$A12,'data for calculations'!$F$11&gt;benchmarking!R12,'data for calculations'!$F$11&lt;=benchmarking!S12),1,0)</f>
        <v>0</v>
      </c>
      <c r="I12" s="40">
        <f>IF(AND($Z$16=$B12,$AB$16=$A12,'data for calculations'!$F$11&gt;benchmarking!S12,'data for calculations'!$F$11&lt;=benchmarking!T12),1,0)</f>
        <v>0</v>
      </c>
      <c r="J12" s="40">
        <f>IF(AND($Z$16=$B12,$AB$16=$A12,'data for calculations'!$F$11&gt;benchmarking!T12,'data for calculations'!$F$11&lt;=benchmarking!U12),1,0)</f>
        <v>0</v>
      </c>
      <c r="K12" s="40">
        <f>IF(AND($Z$16=$B12,$AB$16=$A12,'data for calculations'!$F$11&gt;benchmarking!U12,'data for calculations'!$F$11&lt;=benchmarking!V12),1,0)</f>
        <v>0</v>
      </c>
      <c r="L12" s="40">
        <f>IF(AND($Z$16=$B12,$AB$16=$A12,'data for calculations'!$F$13&gt;benchmarking!W12),1,0)</f>
        <v>0</v>
      </c>
      <c r="M12" s="78">
        <v>159.125</v>
      </c>
      <c r="N12" s="78">
        <v>159.125</v>
      </c>
      <c r="O12" s="78">
        <v>210.27272727272728</v>
      </c>
      <c r="P12" s="78">
        <v>263.53333333333336</v>
      </c>
      <c r="Q12" s="78">
        <v>316.13333333333333</v>
      </c>
      <c r="R12" s="78">
        <v>371.51904761904757</v>
      </c>
      <c r="S12" s="78">
        <v>429.86666666666667</v>
      </c>
      <c r="T12" s="78">
        <v>483.66666666666669</v>
      </c>
      <c r="U12" s="78">
        <v>555.79999999999995</v>
      </c>
      <c r="V12" s="78">
        <v>670.2</v>
      </c>
      <c r="W12" s="78">
        <v>670.2</v>
      </c>
      <c r="Z12" s="72">
        <v>11</v>
      </c>
    </row>
    <row r="13" spans="1:37">
      <c r="A13" s="40" t="s">
        <v>43</v>
      </c>
      <c r="B13" s="40">
        <v>12</v>
      </c>
      <c r="C13" s="40">
        <f>IF(AND($Z$16=$B13,$AB$16=$A13,'data for calculations'!$F$11&lt;=benchmarking!M13),1,0)</f>
        <v>0</v>
      </c>
      <c r="D13" s="40">
        <f>IF(AND($Z$16=$B13,$AB$16=$A13,'data for calculations'!$F$11&gt;benchmarking!N13,'data for calculations'!$F$11&lt;=benchmarking!O13),1,0)</f>
        <v>0</v>
      </c>
      <c r="E13" s="40">
        <f>IF(AND($Z$16=$B13,$AB$16=$A13,'data for calculations'!$F$11&gt;benchmarking!O13,'data for calculations'!$F$11&lt;=benchmarking!P13),1,0)</f>
        <v>0</v>
      </c>
      <c r="F13" s="40">
        <f>IF(AND($Z$16=$B13,$AB$16=$A13,'data for calculations'!$F$11&gt;benchmarking!P13,'data for calculations'!$F$11&lt;=benchmarking!Q13),1,0)</f>
        <v>0</v>
      </c>
      <c r="G13" s="40">
        <f>IF(AND($Z$16=$B13,$AB$16=$A13,'data for calculations'!$F$11&gt;benchmarking!Q13,'data for calculations'!$F$11&lt;=benchmarking!R13),1,0)</f>
        <v>0</v>
      </c>
      <c r="H13" s="40">
        <f>IF(AND($Z$16=$B13,$AB$16=$A13,'data for calculations'!$F$11&gt;benchmarking!R13,'data for calculations'!$F$11&lt;=benchmarking!S13),1,0)</f>
        <v>0</v>
      </c>
      <c r="I13" s="40">
        <f>IF(AND($Z$16=$B13,$AB$16=$A13,'data for calculations'!$F$11&gt;benchmarking!S13,'data for calculations'!$F$11&lt;=benchmarking!T13),1,0)</f>
        <v>0</v>
      </c>
      <c r="J13" s="40">
        <f>IF(AND($Z$16=$B13,$AB$16=$A13,'data for calculations'!$F$11&gt;benchmarking!T13,'data for calculations'!$F$11&lt;=benchmarking!U13),1,0)</f>
        <v>0</v>
      </c>
      <c r="K13" s="40">
        <f>IF(AND($Z$16=$B13,$AB$16=$A13,'data for calculations'!$F$11&gt;benchmarking!U13,'data for calculations'!$F$11&lt;=benchmarking!V13),1,0)</f>
        <v>0</v>
      </c>
      <c r="L13" s="40">
        <f>IF(AND($Z$16=$B13,$AB$16=$A13,'data for calculations'!$F$13&gt;benchmarking!W13),1,0)</f>
        <v>0</v>
      </c>
      <c r="M13" s="78">
        <v>165.38888888888889</v>
      </c>
      <c r="N13" s="78">
        <v>165.38888888888889</v>
      </c>
      <c r="O13" s="78">
        <v>215.5</v>
      </c>
      <c r="P13" s="78">
        <v>261.46153846153845</v>
      </c>
      <c r="Q13" s="78">
        <v>319.28571428571428</v>
      </c>
      <c r="R13" s="78">
        <v>375.09375</v>
      </c>
      <c r="S13" s="78">
        <v>441.26666666666665</v>
      </c>
      <c r="T13" s="78">
        <v>505.4375</v>
      </c>
      <c r="U13" s="78">
        <v>582.08333333333337</v>
      </c>
      <c r="V13" s="78">
        <v>679.66666666666663</v>
      </c>
      <c r="W13" s="78">
        <v>679.66666666666663</v>
      </c>
      <c r="Z13" s="72">
        <v>12</v>
      </c>
    </row>
    <row r="14" spans="1:37">
      <c r="A14" s="40" t="s">
        <v>44</v>
      </c>
      <c r="B14" s="40">
        <v>1</v>
      </c>
      <c r="C14" s="40">
        <f>IF(AND($Z$16=$B14,$AB$16=$A14,'data for calculations'!$F$11&lt;=benchmarking!M14),1,0)</f>
        <v>0</v>
      </c>
      <c r="D14" s="40">
        <f>IF(AND($Z$16=$B14,$AB$16=$A14,'data for calculations'!$F$11&gt;benchmarking!N14,'data for calculations'!$F$11&lt;=benchmarking!O14),1,0)</f>
        <v>0</v>
      </c>
      <c r="E14" s="40">
        <f>IF(AND($Z$16=$B14,$AB$16=$A14,'data for calculations'!$F$11&gt;benchmarking!O14,'data for calculations'!$F$11&lt;=benchmarking!P14),1,0)</f>
        <v>0</v>
      </c>
      <c r="F14" s="40">
        <f>IF(AND($Z$16=$B14,$AB$16=$A14,'data for calculations'!$F$11&gt;benchmarking!P14,'data for calculations'!$F$11&lt;=benchmarking!Q14),1,0)</f>
        <v>0</v>
      </c>
      <c r="G14" s="40">
        <f>IF(AND($Z$16=$B14,$AB$16=$A14,'data for calculations'!$F$11&gt;benchmarking!Q14,'data for calculations'!$F$11&lt;=benchmarking!R14),1,0)</f>
        <v>0</v>
      </c>
      <c r="H14" s="40">
        <f>IF(AND($Z$16=$B14,$AB$16=$A14,'data for calculations'!$F$11&gt;benchmarking!R14,'data for calculations'!$F$11&lt;=benchmarking!S14),1,0)</f>
        <v>0</v>
      </c>
      <c r="I14" s="40">
        <f>IF(AND($Z$16=$B14,$AB$16=$A14,'data for calculations'!$F$11&gt;benchmarking!S14,'data for calculations'!$F$11&lt;=benchmarking!T14),1,0)</f>
        <v>0</v>
      </c>
      <c r="J14" s="40">
        <f>IF(AND($Z$16=$B14,$AB$16=$A14,'data for calculations'!$F$11&gt;benchmarking!T14,'data for calculations'!$F$11&lt;=benchmarking!U14),1,0)</f>
        <v>0</v>
      </c>
      <c r="K14" s="40">
        <f>IF(AND($Z$16=$B14,$AB$16=$A14,'data for calculations'!$F$11&gt;benchmarking!U14,'data for calculations'!$F$11&lt;=benchmarking!V14),1,0)</f>
        <v>0</v>
      </c>
      <c r="L14" s="40">
        <f>IF(AND($Z$16=$B14,$AB$16=$A14,'data for calculations'!$F$13&gt;benchmarking!W14),1,0)</f>
        <v>0</v>
      </c>
      <c r="M14" s="78">
        <v>137</v>
      </c>
      <c r="N14" s="78">
        <v>137</v>
      </c>
      <c r="O14" s="78">
        <v>187.0625</v>
      </c>
      <c r="P14" s="78">
        <v>231.625</v>
      </c>
      <c r="Q14" s="78">
        <v>266</v>
      </c>
      <c r="R14" s="78">
        <v>299.86666666666667</v>
      </c>
      <c r="S14" s="78">
        <v>339.1875</v>
      </c>
      <c r="T14" s="78">
        <v>387.53333333333336</v>
      </c>
      <c r="U14" s="78">
        <v>452</v>
      </c>
      <c r="V14" s="78">
        <v>544.21428571428567</v>
      </c>
      <c r="W14" s="78">
        <v>544.21428571428567</v>
      </c>
    </row>
    <row r="15" spans="1:37" ht="13">
      <c r="A15" s="40" t="s">
        <v>44</v>
      </c>
      <c r="B15" s="40">
        <v>2</v>
      </c>
      <c r="C15" s="40">
        <f>IF(AND($Z$16=$B15,$AB$16=$A15,'data for calculations'!$F$11&lt;=benchmarking!M15),1,0)</f>
        <v>0</v>
      </c>
      <c r="D15" s="40">
        <f>IF(AND($Z$16=$B15,$AB$16=$A15,'data for calculations'!$F$11&gt;benchmarking!N15,'data for calculations'!$F$11&lt;=benchmarking!O15),1,0)</f>
        <v>0</v>
      </c>
      <c r="E15" s="40">
        <f>IF(AND($Z$16=$B15,$AB$16=$A15,'data for calculations'!$F$11&gt;benchmarking!O15,'data for calculations'!$F$11&lt;=benchmarking!P15),1,0)</f>
        <v>0</v>
      </c>
      <c r="F15" s="40">
        <f>IF(AND($Z$16=$B15,$AB$16=$A15,'data for calculations'!$F$11&gt;benchmarking!P15,'data for calculations'!$F$11&lt;=benchmarking!Q15),1,0)</f>
        <v>0</v>
      </c>
      <c r="G15" s="40">
        <f>IF(AND($Z$16=$B15,$AB$16=$A15,'data for calculations'!$F$11&gt;benchmarking!Q15,'data for calculations'!$F$11&lt;=benchmarking!R15),1,0)</f>
        <v>0</v>
      </c>
      <c r="H15" s="40">
        <f>IF(AND($Z$16=$B15,$AB$16=$A15,'data for calculations'!$F$11&gt;benchmarking!R15,'data for calculations'!$F$11&lt;=benchmarking!S15),1,0)</f>
        <v>0</v>
      </c>
      <c r="I15" s="40">
        <f>IF(AND($Z$16=$B15,$AB$16=$A15,'data for calculations'!$F$11&gt;benchmarking!S15,'data for calculations'!$F$11&lt;=benchmarking!T15),1,0)</f>
        <v>0</v>
      </c>
      <c r="J15" s="40">
        <f>IF(AND($Z$16=$B15,$AB$16=$A15,'data for calculations'!$F$11&gt;benchmarking!T15,'data for calculations'!$F$11&lt;=benchmarking!U15),1,0)</f>
        <v>0</v>
      </c>
      <c r="K15" s="40">
        <f>IF(AND($Z$16=$B15,$AB$16=$A15,'data for calculations'!$F$11&gt;benchmarking!U15,'data for calculations'!$F$11&lt;=benchmarking!V15),1,0)</f>
        <v>0</v>
      </c>
      <c r="L15" s="40">
        <f>IF(AND($Z$16=$B15,$AB$16=$A15,'data for calculations'!$F$13&gt;benchmarking!W15),1,0)</f>
        <v>0</v>
      </c>
      <c r="M15" s="78">
        <v>143.57142857142858</v>
      </c>
      <c r="N15" s="78">
        <v>143.57142857142858</v>
      </c>
      <c r="O15" s="78">
        <v>193.71428571428572</v>
      </c>
      <c r="P15" s="78">
        <v>234.5</v>
      </c>
      <c r="Q15" s="78">
        <v>275.46153846153845</v>
      </c>
      <c r="R15" s="78">
        <v>317.16666666666663</v>
      </c>
      <c r="S15" s="78">
        <v>359.46153846153845</v>
      </c>
      <c r="T15" s="78">
        <v>403.28571428571428</v>
      </c>
      <c r="U15" s="78">
        <v>473.92857142857144</v>
      </c>
      <c r="V15" s="78">
        <v>567.15384615384619</v>
      </c>
      <c r="W15" s="78">
        <v>567.15384615384619</v>
      </c>
      <c r="Z15" s="79" t="s">
        <v>41</v>
      </c>
      <c r="AA15" s="79"/>
      <c r="AB15" s="79" t="s">
        <v>39</v>
      </c>
    </row>
    <row r="16" spans="1:37" ht="13">
      <c r="A16" s="40" t="s">
        <v>44</v>
      </c>
      <c r="B16" s="40">
        <v>3</v>
      </c>
      <c r="C16" s="40">
        <f>IF(AND($Z$16=$B16,$AB$16=$A16,'data for calculations'!$F$11&lt;=benchmarking!M16),1,0)</f>
        <v>0</v>
      </c>
      <c r="D16" s="40">
        <f>IF(AND($Z$16=$B16,$AB$16=$A16,'data for calculations'!$F$11&gt;benchmarking!N16,'data for calculations'!$F$11&lt;=benchmarking!O16),1,0)</f>
        <v>0</v>
      </c>
      <c r="E16" s="40">
        <f>IF(AND($Z$16=$B16,$AB$16=$A16,'data for calculations'!$F$11&gt;benchmarking!O16,'data for calculations'!$F$11&lt;=benchmarking!P16),1,0)</f>
        <v>0</v>
      </c>
      <c r="F16" s="40">
        <f>IF(AND($Z$16=$B16,$AB$16=$A16,'data for calculations'!$F$11&gt;benchmarking!P16,'data for calculations'!$F$11&lt;=benchmarking!Q16),1,0)</f>
        <v>0</v>
      </c>
      <c r="G16" s="40">
        <f>IF(AND($Z$16=$B16,$AB$16=$A16,'data for calculations'!$F$11&gt;benchmarking!Q16,'data for calculations'!$F$11&lt;=benchmarking!R16),1,0)</f>
        <v>0</v>
      </c>
      <c r="H16" s="40">
        <f>IF(AND($Z$16=$B16,$AB$16=$A16,'data for calculations'!$F$11&gt;benchmarking!R16,'data for calculations'!$F$11&lt;=benchmarking!S16),1,0)</f>
        <v>0</v>
      </c>
      <c r="I16" s="40">
        <f>IF(AND($Z$16=$B16,$AB$16=$A16,'data for calculations'!$F$11&gt;benchmarking!S16,'data for calculations'!$F$11&lt;=benchmarking!T16),1,0)</f>
        <v>0</v>
      </c>
      <c r="J16" s="40">
        <f>IF(AND($Z$16=$B16,$AB$16=$A16,'data for calculations'!$F$11&gt;benchmarking!T16,'data for calculations'!$F$11&lt;=benchmarking!U16),1,0)</f>
        <v>0</v>
      </c>
      <c r="K16" s="40">
        <f>IF(AND($Z$16=$B16,$AB$16=$A16,'data for calculations'!$F$11&gt;benchmarking!U16,'data for calculations'!$F$11&lt;=benchmarking!V16),1,0)</f>
        <v>0</v>
      </c>
      <c r="L16" s="40">
        <f>IF(AND($Z$16=$B16,$AB$16=$A16,'data for calculations'!$F$13&gt;benchmarking!W16),1,0)</f>
        <v>0</v>
      </c>
      <c r="M16" s="78">
        <v>150.375</v>
      </c>
      <c r="N16" s="78">
        <v>150.375</v>
      </c>
      <c r="O16" s="78">
        <v>198.92857142857142</v>
      </c>
      <c r="P16" s="78">
        <v>240.1875</v>
      </c>
      <c r="Q16" s="78">
        <v>286.8</v>
      </c>
      <c r="R16" s="78">
        <v>321.00476190476195</v>
      </c>
      <c r="S16" s="78">
        <v>371.57142857142856</v>
      </c>
      <c r="T16" s="78">
        <v>410.45833333333331</v>
      </c>
      <c r="U16" s="78">
        <v>472.90322580645159</v>
      </c>
      <c r="V16" s="78">
        <v>569.73333333333335</v>
      </c>
      <c r="W16" s="78">
        <v>569.73333333333335</v>
      </c>
      <c r="Z16" s="79">
        <f>IF('data for calculations'!A2&lt;&gt;"",MONTH('data for calculations'!A2),'data for calculations'!D2)</f>
        <v>6</v>
      </c>
      <c r="AA16" s="79"/>
      <c r="AB16" s="79" t="str">
        <f>IF('data for calculations'!C2&lt;&gt;"",'data for calculations'!C2,"")</f>
        <v>between 100 and 250 cows</v>
      </c>
    </row>
    <row r="17" spans="1:23">
      <c r="A17" s="40" t="s">
        <v>44</v>
      </c>
      <c r="B17" s="40">
        <v>4</v>
      </c>
      <c r="C17" s="40">
        <f>IF(AND($Z$16=$B17,$AB$16=$A17,'data for calculations'!$F$11&lt;=benchmarking!M17),1,0)</f>
        <v>0</v>
      </c>
      <c r="D17" s="40">
        <f>IF(AND($Z$16=$B17,$AB$16=$A17,'data for calculations'!$F$11&gt;benchmarking!N17,'data for calculations'!$F$11&lt;=benchmarking!O17),1,0)</f>
        <v>0</v>
      </c>
      <c r="E17" s="40">
        <f>IF(AND($Z$16=$B17,$AB$16=$A17,'data for calculations'!$F$11&gt;benchmarking!O17,'data for calculations'!$F$11&lt;=benchmarking!P17),1,0)</f>
        <v>0</v>
      </c>
      <c r="F17" s="40">
        <f>IF(AND($Z$16=$B17,$AB$16=$A17,'data for calculations'!$F$11&gt;benchmarking!P17,'data for calculations'!$F$11&lt;=benchmarking!Q17),1,0)</f>
        <v>0</v>
      </c>
      <c r="G17" s="40">
        <f>IF(AND($Z$16=$B17,$AB$16=$A17,'data for calculations'!$F$11&gt;benchmarking!Q17,'data for calculations'!$F$11&lt;=benchmarking!R17),1,0)</f>
        <v>0</v>
      </c>
      <c r="H17" s="40">
        <f>IF(AND($Z$16=$B17,$AB$16=$A17,'data for calculations'!$F$11&gt;benchmarking!R17,'data for calculations'!$F$11&lt;=benchmarking!S17),1,0)</f>
        <v>0</v>
      </c>
      <c r="I17" s="40">
        <f>IF(AND($Z$16=$B17,$AB$16=$A17,'data for calculations'!$F$11&gt;benchmarking!S17,'data for calculations'!$F$11&lt;=benchmarking!T17),1,0)</f>
        <v>0</v>
      </c>
      <c r="J17" s="40">
        <f>IF(AND($Z$16=$B17,$AB$16=$A17,'data for calculations'!$F$11&gt;benchmarking!T17,'data for calculations'!$F$11&lt;=benchmarking!U17),1,0)</f>
        <v>0</v>
      </c>
      <c r="K17" s="40">
        <f>IF(AND($Z$16=$B17,$AB$16=$A17,'data for calculations'!$F$11&gt;benchmarking!U17,'data for calculations'!$F$11&lt;=benchmarking!V17),1,0)</f>
        <v>0</v>
      </c>
      <c r="L17" s="40">
        <f>IF(AND($Z$16=$B17,$AB$16=$A17,'data for calculations'!$F$13&gt;benchmarking!W17),1,0)</f>
        <v>0</v>
      </c>
      <c r="M17" s="78">
        <v>151.53333333333333</v>
      </c>
      <c r="N17" s="78">
        <v>151.53333333333333</v>
      </c>
      <c r="O17" s="78">
        <v>198.72619047619048</v>
      </c>
      <c r="P17" s="78">
        <v>241.03809523809525</v>
      </c>
      <c r="Q17" s="78">
        <v>282.7285714285714</v>
      </c>
      <c r="R17" s="78">
        <v>323.9666666666667</v>
      </c>
      <c r="S17" s="78">
        <v>365.16666666666663</v>
      </c>
      <c r="T17" s="78">
        <v>411.8</v>
      </c>
      <c r="U17" s="78">
        <v>475.83571428571429</v>
      </c>
      <c r="V17" s="78">
        <v>549.02857142857147</v>
      </c>
      <c r="W17" s="78">
        <v>549.02857142857147</v>
      </c>
    </row>
    <row r="18" spans="1:23">
      <c r="A18" s="40" t="s">
        <v>44</v>
      </c>
      <c r="B18" s="40">
        <v>5</v>
      </c>
      <c r="C18" s="40">
        <f>IF(AND($Z$16=$B18,$AB$16=$A18,'data for calculations'!$F$11&lt;=benchmarking!M18),1,0)</f>
        <v>0</v>
      </c>
      <c r="D18" s="40">
        <f>IF(AND($Z$16=$B18,$AB$16=$A18,'data for calculations'!$F$11&gt;benchmarking!N18,'data for calculations'!$F$11&lt;=benchmarking!O18),1,0)</f>
        <v>0</v>
      </c>
      <c r="E18" s="40">
        <f>IF(AND($Z$16=$B18,$AB$16=$A18,'data for calculations'!$F$11&gt;benchmarking!O18,'data for calculations'!$F$11&lt;=benchmarking!P18),1,0)</f>
        <v>0</v>
      </c>
      <c r="F18" s="40">
        <f>IF(AND($Z$16=$B18,$AB$16=$A18,'data for calculations'!$F$11&gt;benchmarking!P18,'data for calculations'!$F$11&lt;=benchmarking!Q18),1,0)</f>
        <v>0</v>
      </c>
      <c r="G18" s="40">
        <f>IF(AND($Z$16=$B18,$AB$16=$A18,'data for calculations'!$F$11&gt;benchmarking!Q18,'data for calculations'!$F$11&lt;=benchmarking!R18),1,0)</f>
        <v>0</v>
      </c>
      <c r="H18" s="40">
        <f>IF(AND($Z$16=$B18,$AB$16=$A18,'data for calculations'!$F$11&gt;benchmarking!R18,'data for calculations'!$F$11&lt;=benchmarking!S18),1,0)</f>
        <v>0</v>
      </c>
      <c r="I18" s="40">
        <f>IF(AND($Z$16=$B18,$AB$16=$A18,'data for calculations'!$F$11&gt;benchmarking!S18,'data for calculations'!$F$11&lt;=benchmarking!T18),1,0)</f>
        <v>0</v>
      </c>
      <c r="J18" s="40">
        <f>IF(AND($Z$16=$B18,$AB$16=$A18,'data for calculations'!$F$11&gt;benchmarking!T18,'data for calculations'!$F$11&lt;=benchmarking!U18),1,0)</f>
        <v>0</v>
      </c>
      <c r="K18" s="40">
        <f>IF(AND($Z$16=$B18,$AB$16=$A18,'data for calculations'!$F$11&gt;benchmarking!U18,'data for calculations'!$F$11&lt;=benchmarking!V18),1,0)</f>
        <v>0</v>
      </c>
      <c r="L18" s="40">
        <f>IF(AND($Z$16=$B18,$AB$16=$A18,'data for calculations'!$F$13&gt;benchmarking!W18),1,0)</f>
        <v>0</v>
      </c>
      <c r="M18" s="78">
        <v>152.46666666666667</v>
      </c>
      <c r="N18" s="78">
        <v>152.46666666666667</v>
      </c>
      <c r="O18" s="78">
        <v>202.13333333333333</v>
      </c>
      <c r="P18" s="78">
        <v>244</v>
      </c>
      <c r="Q18" s="78">
        <v>285.39999999999998</v>
      </c>
      <c r="R18" s="78">
        <v>322.9708333333333</v>
      </c>
      <c r="S18" s="78">
        <v>362.8</v>
      </c>
      <c r="T18" s="78">
        <v>409.9375</v>
      </c>
      <c r="U18" s="78">
        <v>470.75</v>
      </c>
      <c r="V18" s="78">
        <v>558.73333333333335</v>
      </c>
      <c r="W18" s="78">
        <v>558.73333333333335</v>
      </c>
    </row>
    <row r="19" spans="1:23">
      <c r="A19" s="40" t="s">
        <v>44</v>
      </c>
      <c r="B19" s="40">
        <v>6</v>
      </c>
      <c r="C19" s="40">
        <f>IF(AND($Z$16=$B19,$AB$16=$A19,'data for calculations'!$F$11&lt;=benchmarking!M19),1,0)</f>
        <v>0</v>
      </c>
      <c r="D19" s="40">
        <f>IF(AND($Z$16=$B19,$AB$16=$A19,'data for calculations'!$F$11&gt;benchmarking!N19,'data for calculations'!$F$11&lt;=benchmarking!O19),1,0)</f>
        <v>0</v>
      </c>
      <c r="E19" s="40">
        <f>IF(AND($Z$16=$B19,$AB$16=$A19,'data for calculations'!$F$11&gt;benchmarking!O19,'data for calculations'!$F$11&lt;=benchmarking!P19),1,0)</f>
        <v>0</v>
      </c>
      <c r="F19" s="40">
        <f>IF(AND($Z$16=$B19,$AB$16=$A19,'data for calculations'!$F$11&gt;benchmarking!P19,'data for calculations'!$F$11&lt;=benchmarking!Q19),1,0)</f>
        <v>0</v>
      </c>
      <c r="G19" s="40">
        <f>IF(AND($Z$16=$B19,$AB$16=$A19,'data for calculations'!$F$11&gt;benchmarking!Q19,'data for calculations'!$F$11&lt;=benchmarking!R19),1,0)</f>
        <v>0</v>
      </c>
      <c r="H19" s="40">
        <f>IF(AND($Z$16=$B19,$AB$16=$A19,'data for calculations'!$F$11&gt;benchmarking!R19,'data for calculations'!$F$11&lt;=benchmarking!S19),1,0)</f>
        <v>0</v>
      </c>
      <c r="I19" s="40">
        <f>IF(AND($Z$16=$B19,$AB$16=$A19,'data for calculations'!$F$11&gt;benchmarking!S19,'data for calculations'!$F$11&lt;=benchmarking!T19),1,0)</f>
        <v>0</v>
      </c>
      <c r="J19" s="40">
        <f>IF(AND($Z$16=$B19,$AB$16=$A19,'data for calculations'!$F$11&gt;benchmarking!T19,'data for calculations'!$F$11&lt;=benchmarking!U19),1,0)</f>
        <v>0</v>
      </c>
      <c r="K19" s="40">
        <f>IF(AND($Z$16=$B19,$AB$16=$A19,'data for calculations'!$F$11&gt;benchmarking!U19,'data for calculations'!$F$11&lt;=benchmarking!V19),1,0)</f>
        <v>0</v>
      </c>
      <c r="L19" s="40">
        <f>IF(AND($Z$16=$B19,$AB$16=$A19,'data for calculations'!$F$13&gt;benchmarking!W19),1,0)</f>
        <v>0</v>
      </c>
      <c r="M19" s="78">
        <v>171.33333333333334</v>
      </c>
      <c r="N19" s="78">
        <v>171.33333333333334</v>
      </c>
      <c r="O19" s="78">
        <v>212.1</v>
      </c>
      <c r="P19" s="78">
        <v>263.13333333333333</v>
      </c>
      <c r="Q19" s="78">
        <v>307.66666666666669</v>
      </c>
      <c r="R19" s="78">
        <v>347.57142857142856</v>
      </c>
      <c r="S19" s="78">
        <v>388.125</v>
      </c>
      <c r="T19" s="78">
        <v>437.93333333333334</v>
      </c>
      <c r="U19" s="78">
        <v>501.2</v>
      </c>
      <c r="V19" s="78">
        <v>583.4666666666667</v>
      </c>
      <c r="W19" s="78">
        <v>583.4666666666667</v>
      </c>
    </row>
    <row r="20" spans="1:23">
      <c r="A20" s="40" t="s">
        <v>44</v>
      </c>
      <c r="B20" s="40">
        <v>7</v>
      </c>
      <c r="C20" s="40">
        <f>IF(AND($Z$16=$B20,$AB$16=$A20,'data for calculations'!$F$11&lt;=benchmarking!M20),1,0)</f>
        <v>0</v>
      </c>
      <c r="D20" s="40">
        <f>IF(AND($Z$16=$B20,$AB$16=$A20,'data for calculations'!$F$11&gt;benchmarking!N20,'data for calculations'!$F$11&lt;=benchmarking!O20),1,0)</f>
        <v>0</v>
      </c>
      <c r="E20" s="40">
        <f>IF(AND($Z$16=$B20,$AB$16=$A20,'data for calculations'!$F$11&gt;benchmarking!O20,'data for calculations'!$F$11&lt;=benchmarking!P20),1,0)</f>
        <v>0</v>
      </c>
      <c r="F20" s="40">
        <f>IF(AND($Z$16=$B20,$AB$16=$A20,'data for calculations'!$F$11&gt;benchmarking!P20,'data for calculations'!$F$11&lt;=benchmarking!Q20),1,0)</f>
        <v>0</v>
      </c>
      <c r="G20" s="40">
        <f>IF(AND($Z$16=$B20,$AB$16=$A20,'data for calculations'!$F$11&gt;benchmarking!Q20,'data for calculations'!$F$11&lt;=benchmarking!R20),1,0)</f>
        <v>0</v>
      </c>
      <c r="H20" s="40">
        <f>IF(AND($Z$16=$B20,$AB$16=$A20,'data for calculations'!$F$11&gt;benchmarking!R20,'data for calculations'!$F$11&lt;=benchmarking!S20),1,0)</f>
        <v>0</v>
      </c>
      <c r="I20" s="40">
        <f>IF(AND($Z$16=$B20,$AB$16=$A20,'data for calculations'!$F$11&gt;benchmarking!S20,'data for calculations'!$F$11&lt;=benchmarking!T20),1,0)</f>
        <v>0</v>
      </c>
      <c r="J20" s="40">
        <f>IF(AND($Z$16=$B20,$AB$16=$A20,'data for calculations'!$F$11&gt;benchmarking!T20,'data for calculations'!$F$11&lt;=benchmarking!U20),1,0)</f>
        <v>0</v>
      </c>
      <c r="K20" s="40">
        <f>IF(AND($Z$16=$B20,$AB$16=$A20,'data for calculations'!$F$11&gt;benchmarking!U20,'data for calculations'!$F$11&lt;=benchmarking!V20),1,0)</f>
        <v>0</v>
      </c>
      <c r="L20" s="40">
        <f>IF(AND($Z$16=$B20,$AB$16=$A20,'data for calculations'!$F$13&gt;benchmarking!W20),1,0)</f>
        <v>0</v>
      </c>
      <c r="M20" s="78">
        <v>177.93333333333334</v>
      </c>
      <c r="N20" s="78">
        <v>177.93333333333334</v>
      </c>
      <c r="O20" s="78">
        <v>238.28571428571428</v>
      </c>
      <c r="P20" s="78">
        <v>280.35714285714283</v>
      </c>
      <c r="Q20" s="78">
        <v>326.78571428571428</v>
      </c>
      <c r="R20" s="78">
        <v>370.125</v>
      </c>
      <c r="S20" s="78">
        <v>415.875</v>
      </c>
      <c r="T20" s="78">
        <v>463.70588235294116</v>
      </c>
      <c r="U20" s="78">
        <v>524.93333333333328</v>
      </c>
      <c r="V20" s="78">
        <v>625.66666666666663</v>
      </c>
      <c r="W20" s="78">
        <v>625.66666666666663</v>
      </c>
    </row>
    <row r="21" spans="1:23">
      <c r="A21" s="40" t="s">
        <v>44</v>
      </c>
      <c r="B21" s="40">
        <v>8</v>
      </c>
      <c r="C21" s="40">
        <f>IF(AND($Z$16=$B21,$AB$16=$A21,'data for calculations'!$F$11&lt;=benchmarking!M21),1,0)</f>
        <v>0</v>
      </c>
      <c r="D21" s="40">
        <f>IF(AND($Z$16=$B21,$AB$16=$A21,'data for calculations'!$F$11&gt;benchmarking!N21,'data for calculations'!$F$11&lt;=benchmarking!O21),1,0)</f>
        <v>0</v>
      </c>
      <c r="E21" s="40">
        <f>IF(AND($Z$16=$B21,$AB$16=$A21,'data for calculations'!$F$11&gt;benchmarking!O21,'data for calculations'!$F$11&lt;=benchmarking!P21),1,0)</f>
        <v>0</v>
      </c>
      <c r="F21" s="40">
        <f>IF(AND($Z$16=$B21,$AB$16=$A21,'data for calculations'!$F$11&gt;benchmarking!P21,'data for calculations'!$F$11&lt;=benchmarking!Q21),1,0)</f>
        <v>0</v>
      </c>
      <c r="G21" s="40">
        <f>IF(AND($Z$16=$B21,$AB$16=$A21,'data for calculations'!$F$11&gt;benchmarking!Q21,'data for calculations'!$F$11&lt;=benchmarking!R21),1,0)</f>
        <v>0</v>
      </c>
      <c r="H21" s="40">
        <f>IF(AND($Z$16=$B21,$AB$16=$A21,'data for calculations'!$F$11&gt;benchmarking!R21,'data for calculations'!$F$11&lt;=benchmarking!S21),1,0)</f>
        <v>0</v>
      </c>
      <c r="I21" s="40">
        <f>IF(AND($Z$16=$B21,$AB$16=$A21,'data for calculations'!$F$11&gt;benchmarking!S21,'data for calculations'!$F$11&lt;=benchmarking!T21),1,0)</f>
        <v>0</v>
      </c>
      <c r="J21" s="40">
        <f>IF(AND($Z$16=$B21,$AB$16=$A21,'data for calculations'!$F$11&gt;benchmarking!T21,'data for calculations'!$F$11&lt;=benchmarking!U21),1,0)</f>
        <v>0</v>
      </c>
      <c r="K21" s="40">
        <f>IF(AND($Z$16=$B21,$AB$16=$A21,'data for calculations'!$F$11&gt;benchmarking!U21,'data for calculations'!$F$11&lt;=benchmarking!V21),1,0)</f>
        <v>0</v>
      </c>
      <c r="L21" s="40">
        <f>IF(AND($Z$16=$B21,$AB$16=$A21,'data for calculations'!$F$13&gt;benchmarking!W21),1,0)</f>
        <v>0</v>
      </c>
      <c r="M21" s="78">
        <v>187.52941176470588</v>
      </c>
      <c r="N21" s="78">
        <v>187.52941176470588</v>
      </c>
      <c r="O21" s="78">
        <v>241.625</v>
      </c>
      <c r="P21" s="78">
        <v>288</v>
      </c>
      <c r="Q21" s="78">
        <v>328.53125</v>
      </c>
      <c r="R21" s="78">
        <v>369.2</v>
      </c>
      <c r="S21" s="78">
        <v>415.53125</v>
      </c>
      <c r="T21" s="78">
        <v>464.06666666666666</v>
      </c>
      <c r="U21" s="78">
        <v>533.0333333333333</v>
      </c>
      <c r="V21" s="78">
        <v>615.33333333333337</v>
      </c>
      <c r="W21" s="78">
        <v>615.33333333333337</v>
      </c>
    </row>
    <row r="22" spans="1:23">
      <c r="A22" s="40" t="s">
        <v>44</v>
      </c>
      <c r="B22" s="40">
        <v>9</v>
      </c>
      <c r="C22" s="40">
        <f>IF(AND($Z$16=$B22,$AB$16=$A22,'data for calculations'!$F$11&lt;=benchmarking!M22),1,0)</f>
        <v>0</v>
      </c>
      <c r="D22" s="40">
        <f>IF(AND($Z$16=$B22,$AB$16=$A22,'data for calculations'!$F$11&gt;benchmarking!N22,'data for calculations'!$F$11&lt;=benchmarking!O22),1,0)</f>
        <v>0</v>
      </c>
      <c r="E22" s="40">
        <f>IF(AND($Z$16=$B22,$AB$16=$A22,'data for calculations'!$F$11&gt;benchmarking!O22,'data for calculations'!$F$11&lt;=benchmarking!P22),1,0)</f>
        <v>0</v>
      </c>
      <c r="F22" s="40">
        <f>IF(AND($Z$16=$B22,$AB$16=$A22,'data for calculations'!$F$11&gt;benchmarking!P22,'data for calculations'!$F$11&lt;=benchmarking!Q22),1,0)</f>
        <v>0</v>
      </c>
      <c r="G22" s="40">
        <f>IF(AND($Z$16=$B22,$AB$16=$A22,'data for calculations'!$F$11&gt;benchmarking!Q22,'data for calculations'!$F$11&lt;=benchmarking!R22),1,0)</f>
        <v>0</v>
      </c>
      <c r="H22" s="40">
        <f>IF(AND($Z$16=$B22,$AB$16=$A22,'data for calculations'!$F$11&gt;benchmarking!R22,'data for calculations'!$F$11&lt;=benchmarking!S22),1,0)</f>
        <v>0</v>
      </c>
      <c r="I22" s="40">
        <f>IF(AND($Z$16=$B22,$AB$16=$A22,'data for calculations'!$F$11&gt;benchmarking!S22,'data for calculations'!$F$11&lt;=benchmarking!T22),1,0)</f>
        <v>0</v>
      </c>
      <c r="J22" s="40">
        <f>IF(AND($Z$16=$B22,$AB$16=$A22,'data for calculations'!$F$11&gt;benchmarking!T22,'data for calculations'!$F$11&lt;=benchmarking!U22),1,0)</f>
        <v>0</v>
      </c>
      <c r="K22" s="40">
        <f>IF(AND($Z$16=$B22,$AB$16=$A22,'data for calculations'!$F$11&gt;benchmarking!U22,'data for calculations'!$F$11&lt;=benchmarking!V22),1,0)</f>
        <v>0</v>
      </c>
      <c r="L22" s="40">
        <f>IF(AND($Z$16=$B22,$AB$16=$A22,'data for calculations'!$F$13&gt;benchmarking!W22),1,0)</f>
        <v>0</v>
      </c>
      <c r="M22" s="78">
        <v>172.13333333333333</v>
      </c>
      <c r="N22" s="78">
        <v>172.13333333333333</v>
      </c>
      <c r="O22" s="78">
        <v>224.2</v>
      </c>
      <c r="P22" s="78">
        <v>263.35714285714283</v>
      </c>
      <c r="Q22" s="78">
        <v>299.625</v>
      </c>
      <c r="R22" s="78">
        <v>337.93303571428572</v>
      </c>
      <c r="S22" s="78">
        <v>376.53333333333336</v>
      </c>
      <c r="T22" s="78">
        <v>425.86666666666667</v>
      </c>
      <c r="U22" s="78">
        <v>493.33333333333331</v>
      </c>
      <c r="V22" s="78">
        <v>578.79999999999995</v>
      </c>
      <c r="W22" s="78">
        <v>578.79999999999995</v>
      </c>
    </row>
    <row r="23" spans="1:23">
      <c r="A23" s="40" t="s">
        <v>44</v>
      </c>
      <c r="B23" s="40">
        <v>10</v>
      </c>
      <c r="C23" s="40">
        <f>IF(AND($Z$16=$B23,$AB$16=$A23,'data for calculations'!$F$11&lt;=benchmarking!M23),1,0)</f>
        <v>0</v>
      </c>
      <c r="D23" s="40">
        <f>IF(AND($Z$16=$B23,$AB$16=$A23,'data for calculations'!$F$11&gt;benchmarking!N23,'data for calculations'!$F$11&lt;=benchmarking!O23),1,0)</f>
        <v>0</v>
      </c>
      <c r="E23" s="40">
        <f>IF(AND($Z$16=$B23,$AB$16=$A23,'data for calculations'!$F$11&gt;benchmarking!O23,'data for calculations'!$F$11&lt;=benchmarking!P23),1,0)</f>
        <v>0</v>
      </c>
      <c r="F23" s="40">
        <f>IF(AND($Z$16=$B23,$AB$16=$A23,'data for calculations'!$F$11&gt;benchmarking!P23,'data for calculations'!$F$11&lt;=benchmarking!Q23),1,0)</f>
        <v>0</v>
      </c>
      <c r="G23" s="40">
        <f>IF(AND($Z$16=$B23,$AB$16=$A23,'data for calculations'!$F$11&gt;benchmarking!Q23,'data for calculations'!$F$11&lt;=benchmarking!R23),1,0)</f>
        <v>0</v>
      </c>
      <c r="H23" s="40">
        <f>IF(AND($Z$16=$B23,$AB$16=$A23,'data for calculations'!$F$11&gt;benchmarking!R23,'data for calculations'!$F$11&lt;=benchmarking!S23),1,0)</f>
        <v>0</v>
      </c>
      <c r="I23" s="40">
        <f>IF(AND($Z$16=$B23,$AB$16=$A23,'data for calculations'!$F$11&gt;benchmarking!S23,'data for calculations'!$F$11&lt;=benchmarking!T23),1,0)</f>
        <v>0</v>
      </c>
      <c r="J23" s="40">
        <f>IF(AND($Z$16=$B23,$AB$16=$A23,'data for calculations'!$F$11&gt;benchmarking!T23,'data for calculations'!$F$11&lt;=benchmarking!U23),1,0)</f>
        <v>0</v>
      </c>
      <c r="K23" s="40">
        <f>IF(AND($Z$16=$B23,$AB$16=$A23,'data for calculations'!$F$11&gt;benchmarking!U23,'data for calculations'!$F$11&lt;=benchmarking!V23),1,0)</f>
        <v>0</v>
      </c>
      <c r="L23" s="40">
        <f>IF(AND($Z$16=$B23,$AB$16=$A23,'data for calculations'!$F$13&gt;benchmarking!W23),1,0)</f>
        <v>0</v>
      </c>
      <c r="M23" s="78">
        <v>153</v>
      </c>
      <c r="N23" s="78">
        <v>153</v>
      </c>
      <c r="O23" s="78">
        <v>195.6</v>
      </c>
      <c r="P23" s="78">
        <v>230</v>
      </c>
      <c r="Q23" s="78">
        <v>267.06666666666666</v>
      </c>
      <c r="R23" s="78">
        <v>297.96274509803925</v>
      </c>
      <c r="S23" s="78">
        <v>336</v>
      </c>
      <c r="T23" s="78">
        <v>379.57142857142856</v>
      </c>
      <c r="U23" s="78">
        <v>441.8125</v>
      </c>
      <c r="V23" s="78">
        <v>520.5333333333333</v>
      </c>
      <c r="W23" s="78">
        <v>520.5333333333333</v>
      </c>
    </row>
    <row r="24" spans="1:23">
      <c r="A24" s="40" t="s">
        <v>44</v>
      </c>
      <c r="B24" s="40">
        <v>11</v>
      </c>
      <c r="C24" s="40">
        <f>IF(AND($Z$16=$B24,$AB$16=$A24,'data for calculations'!$F$11&lt;=benchmarking!M24),1,0)</f>
        <v>0</v>
      </c>
      <c r="D24" s="40">
        <f>IF(AND($Z$16=$B24,$AB$16=$A24,'data for calculations'!$F$11&gt;benchmarking!N24,'data for calculations'!$F$11&lt;=benchmarking!O24),1,0)</f>
        <v>0</v>
      </c>
      <c r="E24" s="40">
        <f>IF(AND($Z$16=$B24,$AB$16=$A24,'data for calculations'!$F$11&gt;benchmarking!O24,'data for calculations'!$F$11&lt;=benchmarking!P24),1,0)</f>
        <v>0</v>
      </c>
      <c r="F24" s="40">
        <f>IF(AND($Z$16=$B24,$AB$16=$A24,'data for calculations'!$F$11&gt;benchmarking!P24,'data for calculations'!$F$11&lt;=benchmarking!Q24),1,0)</f>
        <v>0</v>
      </c>
      <c r="G24" s="40">
        <f>IF(AND($Z$16=$B24,$AB$16=$A24,'data for calculations'!$F$11&gt;benchmarking!Q24,'data for calculations'!$F$11&lt;=benchmarking!R24),1,0)</f>
        <v>0</v>
      </c>
      <c r="H24" s="40">
        <f>IF(AND($Z$16=$B24,$AB$16=$A24,'data for calculations'!$F$11&gt;benchmarking!R24,'data for calculations'!$F$11&lt;=benchmarking!S24),1,0)</f>
        <v>0</v>
      </c>
      <c r="I24" s="40">
        <f>IF(AND($Z$16=$B24,$AB$16=$A24,'data for calculations'!$F$11&gt;benchmarking!S24,'data for calculations'!$F$11&lt;=benchmarking!T24),1,0)</f>
        <v>0</v>
      </c>
      <c r="J24" s="40">
        <f>IF(AND($Z$16=$B24,$AB$16=$A24,'data for calculations'!$F$11&gt;benchmarking!T24,'data for calculations'!$F$11&lt;=benchmarking!U24),1,0)</f>
        <v>0</v>
      </c>
      <c r="K24" s="40">
        <f>IF(AND($Z$16=$B24,$AB$16=$A24,'data for calculations'!$F$11&gt;benchmarking!U24,'data for calculations'!$F$11&lt;=benchmarking!V24),1,0)</f>
        <v>0</v>
      </c>
      <c r="L24" s="40">
        <f>IF(AND($Z$16=$B24,$AB$16=$A24,'data for calculations'!$F$13&gt;benchmarking!W24),1,0)</f>
        <v>0</v>
      </c>
      <c r="M24" s="78">
        <v>145.8125</v>
      </c>
      <c r="N24" s="78">
        <v>145.8125</v>
      </c>
      <c r="O24" s="78">
        <v>187.4</v>
      </c>
      <c r="P24" s="78">
        <v>224.73333333333332</v>
      </c>
      <c r="Q24" s="78">
        <v>256.06666666666666</v>
      </c>
      <c r="R24" s="78">
        <v>288.36363636363637</v>
      </c>
      <c r="S24" s="78">
        <v>325.33333333333331</v>
      </c>
      <c r="T24" s="78">
        <v>371.6</v>
      </c>
      <c r="U24" s="78">
        <v>428.06666666666666</v>
      </c>
      <c r="V24" s="78">
        <v>510.13333333333333</v>
      </c>
      <c r="W24" s="78">
        <v>510.13333333333333</v>
      </c>
    </row>
    <row r="25" spans="1:23">
      <c r="A25" s="40" t="s">
        <v>44</v>
      </c>
      <c r="B25" s="40">
        <v>12</v>
      </c>
      <c r="C25" s="40">
        <f>IF(AND($Z$16=$B25,$AB$16=$A25,'data for calculations'!$F$11&lt;=benchmarking!M25),1,0)</f>
        <v>0</v>
      </c>
      <c r="D25" s="40">
        <f>IF(AND($Z$16=$B25,$AB$16=$A25,'data for calculations'!$F$11&gt;benchmarking!N25,'data for calculations'!$F$11&lt;=benchmarking!O25),1,0)</f>
        <v>0</v>
      </c>
      <c r="E25" s="40">
        <f>IF(AND($Z$16=$B25,$AB$16=$A25,'data for calculations'!$F$11&gt;benchmarking!O25,'data for calculations'!$F$11&lt;=benchmarking!P25),1,0)</f>
        <v>0</v>
      </c>
      <c r="F25" s="40">
        <f>IF(AND($Z$16=$B25,$AB$16=$A25,'data for calculations'!$F$11&gt;benchmarking!P25,'data for calculations'!$F$11&lt;=benchmarking!Q25),1,0)</f>
        <v>0</v>
      </c>
      <c r="G25" s="40">
        <f>IF(AND($Z$16=$B25,$AB$16=$A25,'data for calculations'!$F$11&gt;benchmarking!Q25,'data for calculations'!$F$11&lt;=benchmarking!R25),1,0)</f>
        <v>0</v>
      </c>
      <c r="H25" s="40">
        <f>IF(AND($Z$16=$B25,$AB$16=$A25,'data for calculations'!$F$11&gt;benchmarking!R25,'data for calculations'!$F$11&lt;=benchmarking!S25),1,0)</f>
        <v>0</v>
      </c>
      <c r="I25" s="40">
        <f>IF(AND($Z$16=$B25,$AB$16=$A25,'data for calculations'!$F$11&gt;benchmarking!S25,'data for calculations'!$F$11&lt;=benchmarking!T25),1,0)</f>
        <v>0</v>
      </c>
      <c r="J25" s="40">
        <f>IF(AND($Z$16=$B25,$AB$16=$A25,'data for calculations'!$F$11&gt;benchmarking!T25,'data for calculations'!$F$11&lt;=benchmarking!U25),1,0)</f>
        <v>0</v>
      </c>
      <c r="K25" s="40">
        <f>IF(AND($Z$16=$B25,$AB$16=$A25,'data for calculations'!$F$11&gt;benchmarking!U25,'data for calculations'!$F$11&lt;=benchmarking!V25),1,0)</f>
        <v>0</v>
      </c>
      <c r="L25" s="40">
        <f>IF(AND($Z$16=$B25,$AB$16=$A25,'data for calculations'!$F$13&gt;benchmarking!W25),1,0)</f>
        <v>0</v>
      </c>
      <c r="M25" s="78">
        <v>147.125</v>
      </c>
      <c r="N25" s="78">
        <v>147.125</v>
      </c>
      <c r="O25" s="78">
        <v>188.64705882352942</v>
      </c>
      <c r="P25" s="78">
        <v>224.84615384615384</v>
      </c>
      <c r="Q25" s="78">
        <v>259.42857142857144</v>
      </c>
      <c r="R25" s="78">
        <v>294.11309523809524</v>
      </c>
      <c r="S25" s="78">
        <v>335.22222222222223</v>
      </c>
      <c r="T25" s="78">
        <v>381.46153846153845</v>
      </c>
      <c r="U25" s="78">
        <v>436.93333333333334</v>
      </c>
      <c r="V25" s="78">
        <v>521.5625</v>
      </c>
      <c r="W25" s="78">
        <v>521.5625</v>
      </c>
    </row>
    <row r="26" spans="1:23">
      <c r="A26" s="40" t="s">
        <v>45</v>
      </c>
      <c r="B26" s="40">
        <v>1</v>
      </c>
      <c r="C26" s="40">
        <f>IF(AND($Z$16=$B26,$AB$16=$A26,'data for calculations'!$F$11&lt;=benchmarking!M26),1,0)</f>
        <v>0</v>
      </c>
      <c r="D26" s="40">
        <f>IF(AND($Z$16=$B26,$AB$16=$A26,'data for calculations'!$F$11&gt;benchmarking!N26,'data for calculations'!$F$11&lt;=benchmarking!O26),1,0)</f>
        <v>0</v>
      </c>
      <c r="E26" s="40">
        <f>IF(AND($Z$16=$B26,$AB$16=$A26,'data for calculations'!$F$11&gt;benchmarking!O26,'data for calculations'!$F$11&lt;=benchmarking!P26),1,0)</f>
        <v>0</v>
      </c>
      <c r="F26" s="40">
        <f>IF(AND($Z$16=$B26,$AB$16=$A26,'data for calculations'!$F$11&gt;benchmarking!P26,'data for calculations'!$F$11&lt;=benchmarking!Q26),1,0)</f>
        <v>0</v>
      </c>
      <c r="G26" s="40">
        <f>IF(AND($Z$16=$B26,$AB$16=$A26,'data for calculations'!$F$11&gt;benchmarking!Q26,'data for calculations'!$F$11&lt;=benchmarking!R26),1,0)</f>
        <v>0</v>
      </c>
      <c r="H26" s="40">
        <f>IF(AND($Z$16=$B26,$AB$16=$A26,'data for calculations'!$F$11&gt;benchmarking!R26,'data for calculations'!$F$11&lt;=benchmarking!S26),1,0)</f>
        <v>0</v>
      </c>
      <c r="I26" s="40">
        <f>IF(AND($Z$16=$B26,$AB$16=$A26,'data for calculations'!$F$11&gt;benchmarking!S26,'data for calculations'!$F$11&lt;=benchmarking!T26),1,0)</f>
        <v>0</v>
      </c>
      <c r="J26" s="40">
        <f>IF(AND($Z$16=$B26,$AB$16=$A26,'data for calculations'!$F$11&gt;benchmarking!T26,'data for calculations'!$F$11&lt;=benchmarking!U26),1,0)</f>
        <v>0</v>
      </c>
      <c r="K26" s="40">
        <f>IF(AND($Z$16=$B26,$AB$16=$A26,'data for calculations'!$F$11&gt;benchmarking!U26,'data for calculations'!$F$11&lt;=benchmarking!V26),1,0)</f>
        <v>0</v>
      </c>
      <c r="L26" s="40">
        <f>IF(AND($Z$16=$B26,$AB$16=$A26,'data for calculations'!$F$13&gt;benchmarking!W26),1,0)</f>
        <v>0</v>
      </c>
      <c r="M26" s="78">
        <v>136.1875</v>
      </c>
      <c r="N26" s="78">
        <v>136.1875</v>
      </c>
      <c r="O26" s="78">
        <v>173.91666666666666</v>
      </c>
      <c r="P26" s="78">
        <v>205.66666666666666</v>
      </c>
      <c r="Q26" s="78">
        <v>239</v>
      </c>
      <c r="R26" s="78">
        <v>268.25504032258061</v>
      </c>
      <c r="S26" s="78">
        <v>302.14285714285717</v>
      </c>
      <c r="T26" s="78">
        <v>342.15384615384613</v>
      </c>
      <c r="U26" s="78">
        <v>403</v>
      </c>
      <c r="V26" s="78">
        <v>489.93333333333334</v>
      </c>
      <c r="W26" s="78">
        <v>489.93333333333334</v>
      </c>
    </row>
    <row r="27" spans="1:23">
      <c r="A27" s="40" t="s">
        <v>45</v>
      </c>
      <c r="B27" s="40">
        <v>2</v>
      </c>
      <c r="C27" s="40">
        <f>IF(AND($Z$16=$B27,$AB$16=$A27,'data for calculations'!$F$11&lt;=benchmarking!M27),1,0)</f>
        <v>0</v>
      </c>
      <c r="D27" s="40">
        <f>IF(AND($Z$16=$B27,$AB$16=$A27,'data for calculations'!$F$11&gt;benchmarking!N27,'data for calculations'!$F$11&lt;=benchmarking!O27),1,0)</f>
        <v>0</v>
      </c>
      <c r="E27" s="40">
        <f>IF(AND($Z$16=$B27,$AB$16=$A27,'data for calculations'!$F$11&gt;benchmarking!O27,'data for calculations'!$F$11&lt;=benchmarking!P27),1,0)</f>
        <v>0</v>
      </c>
      <c r="F27" s="40">
        <f>IF(AND($Z$16=$B27,$AB$16=$A27,'data for calculations'!$F$11&gt;benchmarking!P27,'data for calculations'!$F$11&lt;=benchmarking!Q27),1,0)</f>
        <v>0</v>
      </c>
      <c r="G27" s="40">
        <f>IF(AND($Z$16=$B27,$AB$16=$A27,'data for calculations'!$F$11&gt;benchmarking!Q27,'data for calculations'!$F$11&lt;=benchmarking!R27),1,0)</f>
        <v>0</v>
      </c>
      <c r="H27" s="40">
        <f>IF(AND($Z$16=$B27,$AB$16=$A27,'data for calculations'!$F$11&gt;benchmarking!R27,'data for calculations'!$F$11&lt;=benchmarking!S27),1,0)</f>
        <v>0</v>
      </c>
      <c r="I27" s="40">
        <f>IF(AND($Z$16=$B27,$AB$16=$A27,'data for calculations'!$F$11&gt;benchmarking!S27,'data for calculations'!$F$11&lt;=benchmarking!T27),1,0)</f>
        <v>0</v>
      </c>
      <c r="J27" s="40">
        <f>IF(AND($Z$16=$B27,$AB$16=$A27,'data for calculations'!$F$11&gt;benchmarking!T27,'data for calculations'!$F$11&lt;=benchmarking!U27),1,0)</f>
        <v>0</v>
      </c>
      <c r="K27" s="40">
        <f>IF(AND($Z$16=$B27,$AB$16=$A27,'data for calculations'!$F$11&gt;benchmarking!U27,'data for calculations'!$F$11&lt;=benchmarking!V27),1,0)</f>
        <v>0</v>
      </c>
      <c r="L27" s="40">
        <f>IF(AND($Z$16=$B27,$AB$16=$A27,'data for calculations'!$F$13&gt;benchmarking!W27),1,0)</f>
        <v>0</v>
      </c>
      <c r="M27" s="78">
        <v>142.23076923076923</v>
      </c>
      <c r="N27" s="78">
        <v>142.23076923076923</v>
      </c>
      <c r="O27" s="78">
        <v>178.53333333333333</v>
      </c>
      <c r="P27" s="78">
        <v>211.21428571428572</v>
      </c>
      <c r="Q27" s="78">
        <v>244.07692307692307</v>
      </c>
      <c r="R27" s="78">
        <v>276.27380952380952</v>
      </c>
      <c r="S27" s="78">
        <v>315.92857142857144</v>
      </c>
      <c r="T27" s="78">
        <v>357.42857142857144</v>
      </c>
      <c r="U27" s="78">
        <v>417.42857142857144</v>
      </c>
      <c r="V27" s="78">
        <v>506.07142857142856</v>
      </c>
      <c r="W27" s="78">
        <v>506.07142857142856</v>
      </c>
    </row>
    <row r="28" spans="1:23">
      <c r="A28" s="40" t="s">
        <v>45</v>
      </c>
      <c r="B28" s="40">
        <v>3</v>
      </c>
      <c r="C28" s="40">
        <f>IF(AND($Z$16=$B28,$AB$16=$A28,'data for calculations'!$F$11&lt;=benchmarking!M28),1,0)</f>
        <v>0</v>
      </c>
      <c r="D28" s="40">
        <f>IF(AND($Z$16=$B28,$AB$16=$A28,'data for calculations'!$F$11&gt;benchmarking!N28,'data for calculations'!$F$11&lt;=benchmarking!O28),1,0)</f>
        <v>0</v>
      </c>
      <c r="E28" s="40">
        <f>IF(AND($Z$16=$B28,$AB$16=$A28,'data for calculations'!$F$11&gt;benchmarking!O28,'data for calculations'!$F$11&lt;=benchmarking!P28),1,0)</f>
        <v>0</v>
      </c>
      <c r="F28" s="40">
        <f>IF(AND($Z$16=$B28,$AB$16=$A28,'data for calculations'!$F$11&gt;benchmarking!P28,'data for calculations'!$F$11&lt;=benchmarking!Q28),1,0)</f>
        <v>0</v>
      </c>
      <c r="G28" s="40">
        <f>IF(AND($Z$16=$B28,$AB$16=$A28,'data for calculations'!$F$11&gt;benchmarking!Q28,'data for calculations'!$F$11&lt;=benchmarking!R28),1,0)</f>
        <v>0</v>
      </c>
      <c r="H28" s="40">
        <f>IF(AND($Z$16=$B28,$AB$16=$A28,'data for calculations'!$F$11&gt;benchmarking!R28,'data for calculations'!$F$11&lt;=benchmarking!S28),1,0)</f>
        <v>0</v>
      </c>
      <c r="I28" s="40">
        <f>IF(AND($Z$16=$B28,$AB$16=$A28,'data for calculations'!$F$11&gt;benchmarking!S28,'data for calculations'!$F$11&lt;=benchmarking!T28),1,0)</f>
        <v>0</v>
      </c>
      <c r="J28" s="40">
        <f>IF(AND($Z$16=$B28,$AB$16=$A28,'data for calculations'!$F$11&gt;benchmarking!T28,'data for calculations'!$F$11&lt;=benchmarking!U28),1,0)</f>
        <v>0</v>
      </c>
      <c r="K28" s="40">
        <f>IF(AND($Z$16=$B28,$AB$16=$A28,'data for calculations'!$F$11&gt;benchmarking!U28,'data for calculations'!$F$11&lt;=benchmarking!V28),1,0)</f>
        <v>0</v>
      </c>
      <c r="L28" s="40">
        <f>IF(AND($Z$16=$B28,$AB$16=$A28,'data for calculations'!$F$13&gt;benchmarking!W28),1,0)</f>
        <v>0</v>
      </c>
      <c r="M28" s="78">
        <v>137.19999999999999</v>
      </c>
      <c r="N28" s="78">
        <v>137.19999999999999</v>
      </c>
      <c r="O28" s="78">
        <v>180.2258064516129</v>
      </c>
      <c r="P28" s="78">
        <v>217.0625</v>
      </c>
      <c r="Q28" s="78">
        <v>249.28571428571428</v>
      </c>
      <c r="R28" s="78">
        <v>279.51612903225805</v>
      </c>
      <c r="S28" s="78">
        <v>317.375</v>
      </c>
      <c r="T28" s="78">
        <v>362.6875</v>
      </c>
      <c r="U28" s="78">
        <v>419.8</v>
      </c>
      <c r="V28" s="78">
        <v>514.8125</v>
      </c>
      <c r="W28" s="78">
        <v>514.8125</v>
      </c>
    </row>
    <row r="29" spans="1:23">
      <c r="A29" s="40" t="s">
        <v>45</v>
      </c>
      <c r="B29" s="40">
        <v>4</v>
      </c>
      <c r="C29" s="40">
        <f>IF(AND($Z$16=$B29,$AB$16=$A29,'data for calculations'!$F$11&lt;=benchmarking!M29),1,0)</f>
        <v>0</v>
      </c>
      <c r="D29" s="40">
        <f>IF(AND($Z$16=$B29,$AB$16=$A29,'data for calculations'!$F$11&gt;benchmarking!N29,'data for calculations'!$F$11&lt;=benchmarking!O29),1,0)</f>
        <v>0</v>
      </c>
      <c r="E29" s="40">
        <f>IF(AND($Z$16=$B29,$AB$16=$A29,'data for calculations'!$F$11&gt;benchmarking!O29,'data for calculations'!$F$11&lt;=benchmarking!P29),1,0)</f>
        <v>0</v>
      </c>
      <c r="F29" s="40">
        <f>IF(AND($Z$16=$B29,$AB$16=$A29,'data for calculations'!$F$11&gt;benchmarking!P29,'data for calculations'!$F$11&lt;=benchmarking!Q29),1,0)</f>
        <v>0</v>
      </c>
      <c r="G29" s="40">
        <f>IF(AND($Z$16=$B29,$AB$16=$A29,'data for calculations'!$F$11&gt;benchmarking!Q29,'data for calculations'!$F$11&lt;=benchmarking!R29),1,0)</f>
        <v>0</v>
      </c>
      <c r="H29" s="40">
        <f>IF(AND($Z$16=$B29,$AB$16=$A29,'data for calculations'!$F$11&gt;benchmarking!R29,'data for calculations'!$F$11&lt;=benchmarking!S29),1,0)</f>
        <v>0</v>
      </c>
      <c r="I29" s="40">
        <f>IF(AND($Z$16=$B29,$AB$16=$A29,'data for calculations'!$F$11&gt;benchmarking!S29,'data for calculations'!$F$11&lt;=benchmarking!T29),1,0)</f>
        <v>0</v>
      </c>
      <c r="J29" s="40">
        <f>IF(AND($Z$16=$B29,$AB$16=$A29,'data for calculations'!$F$11&gt;benchmarking!T29,'data for calculations'!$F$11&lt;=benchmarking!U29),1,0)</f>
        <v>0</v>
      </c>
      <c r="K29" s="40">
        <f>IF(AND($Z$16=$B29,$AB$16=$A29,'data for calculations'!$F$11&gt;benchmarking!U29,'data for calculations'!$F$11&lt;=benchmarking!V29),1,0)</f>
        <v>0</v>
      </c>
      <c r="L29" s="40">
        <f>IF(AND($Z$16=$B29,$AB$16=$A29,'data for calculations'!$F$13&gt;benchmarking!W29),1,0)</f>
        <v>0</v>
      </c>
      <c r="M29" s="78">
        <v>140.6</v>
      </c>
      <c r="N29" s="78">
        <v>140.6</v>
      </c>
      <c r="O29" s="78">
        <v>182.46666666666667</v>
      </c>
      <c r="P29" s="78">
        <v>215.81818181818181</v>
      </c>
      <c r="Q29" s="78">
        <v>252.26666666666668</v>
      </c>
      <c r="R29" s="78">
        <v>286.13809523809527</v>
      </c>
      <c r="S29" s="78">
        <v>319.26666666666665</v>
      </c>
      <c r="T29" s="78">
        <v>362.5</v>
      </c>
      <c r="U29" s="78">
        <v>416.2</v>
      </c>
      <c r="V29" s="78">
        <v>498.14285714285717</v>
      </c>
      <c r="W29" s="78">
        <v>498.14285714285717</v>
      </c>
    </row>
    <row r="30" spans="1:23">
      <c r="A30" s="40" t="s">
        <v>45</v>
      </c>
      <c r="B30" s="40">
        <v>5</v>
      </c>
      <c r="C30" s="40">
        <f>IF(AND($Z$16=$B30,$AB$16=$A30,'data for calculations'!$F$11&lt;=benchmarking!M30),1,0)</f>
        <v>0</v>
      </c>
      <c r="D30" s="40">
        <f>IF(AND($Z$16=$B30,$AB$16=$A30,'data for calculations'!$F$11&gt;benchmarking!N30,'data for calculations'!$F$11&lt;=benchmarking!O30),1,0)</f>
        <v>0</v>
      </c>
      <c r="E30" s="40">
        <f>IF(AND($Z$16=$B30,$AB$16=$A30,'data for calculations'!$F$11&gt;benchmarking!O30,'data for calculations'!$F$11&lt;=benchmarking!P30),1,0)</f>
        <v>0</v>
      </c>
      <c r="F30" s="40">
        <f>IF(AND($Z$16=$B30,$AB$16=$A30,'data for calculations'!$F$11&gt;benchmarking!P30,'data for calculations'!$F$11&lt;=benchmarking!Q30),1,0)</f>
        <v>0</v>
      </c>
      <c r="G30" s="40">
        <f>IF(AND($Z$16=$B30,$AB$16=$A30,'data for calculations'!$F$11&gt;benchmarking!Q30,'data for calculations'!$F$11&lt;=benchmarking!R30),1,0)</f>
        <v>0</v>
      </c>
      <c r="H30" s="40">
        <f>IF(AND($Z$16=$B30,$AB$16=$A30,'data for calculations'!$F$11&gt;benchmarking!R30,'data for calculations'!$F$11&lt;=benchmarking!S30),1,0)</f>
        <v>0</v>
      </c>
      <c r="I30" s="40">
        <f>IF(AND($Z$16=$B30,$AB$16=$A30,'data for calculations'!$F$11&gt;benchmarking!S30,'data for calculations'!$F$11&lt;=benchmarking!T30),1,0)</f>
        <v>0</v>
      </c>
      <c r="J30" s="40">
        <f>IF(AND($Z$16=$B30,$AB$16=$A30,'data for calculations'!$F$11&gt;benchmarking!T30,'data for calculations'!$F$11&lt;=benchmarking!U30),1,0)</f>
        <v>0</v>
      </c>
      <c r="K30" s="40">
        <f>IF(AND($Z$16=$B30,$AB$16=$A30,'data for calculations'!$F$11&gt;benchmarking!U30,'data for calculations'!$F$11&lt;=benchmarking!V30),1,0)</f>
        <v>0</v>
      </c>
      <c r="L30" s="40">
        <f>IF(AND($Z$16=$B30,$AB$16=$A30,'data for calculations'!$F$13&gt;benchmarking!W30),1,0)</f>
        <v>0</v>
      </c>
      <c r="M30" s="78">
        <v>144.7741935483871</v>
      </c>
      <c r="N30" s="78">
        <v>144.7741935483871</v>
      </c>
      <c r="O30" s="78">
        <v>184.375</v>
      </c>
      <c r="P30" s="78">
        <v>216.83870967741936</v>
      </c>
      <c r="Q30" s="78">
        <v>252.84583333333333</v>
      </c>
      <c r="R30" s="78">
        <v>285.22580645161293</v>
      </c>
      <c r="S30" s="78">
        <v>316.92137096774195</v>
      </c>
      <c r="T30" s="78">
        <v>356.19354838709677</v>
      </c>
      <c r="U30" s="78">
        <v>408.8</v>
      </c>
      <c r="V30" s="78">
        <v>494.26666666666665</v>
      </c>
      <c r="W30" s="78">
        <v>494.26666666666665</v>
      </c>
    </row>
    <row r="31" spans="1:23">
      <c r="A31" s="40" t="s">
        <v>45</v>
      </c>
      <c r="B31" s="40">
        <v>6</v>
      </c>
      <c r="C31" s="40">
        <f>IF(AND($Z$16=$B31,$AB$16=$A31,'data for calculations'!$F$11&lt;=benchmarking!M31),1,0)</f>
        <v>0</v>
      </c>
      <c r="D31" s="40">
        <f>IF(AND($Z$16=$B31,$AB$16=$A31,'data for calculations'!$F$11&gt;benchmarking!N31,'data for calculations'!$F$11&lt;=benchmarking!O31),1,0)</f>
        <v>0</v>
      </c>
      <c r="E31" s="40">
        <f>IF(AND($Z$16=$B31,$AB$16=$A31,'data for calculations'!$F$11&gt;benchmarking!O31,'data for calculations'!$F$11&lt;=benchmarking!P31),1,0)</f>
        <v>0</v>
      </c>
      <c r="F31" s="40">
        <f>IF(AND($Z$16=$B31,$AB$16=$A31,'data for calculations'!$F$11&gt;benchmarking!P31,'data for calculations'!$F$11&lt;=benchmarking!Q31),1,0)</f>
        <v>0</v>
      </c>
      <c r="G31" s="40">
        <f>IF(AND($Z$16=$B31,$AB$16=$A31,'data for calculations'!$F$11&gt;benchmarking!Q31,'data for calculations'!$F$11&lt;=benchmarking!R31),1,0)</f>
        <v>0</v>
      </c>
      <c r="H31" s="40">
        <f>IF(AND($Z$16=$B31,$AB$16=$A31,'data for calculations'!$F$11&gt;benchmarking!R31,'data for calculations'!$F$11&lt;=benchmarking!S31),1,0)</f>
        <v>0</v>
      </c>
      <c r="I31" s="40">
        <f>IF(AND($Z$16=$B31,$AB$16=$A31,'data for calculations'!$F$11&gt;benchmarking!S31,'data for calculations'!$F$11&lt;=benchmarking!T31),1,0)</f>
        <v>0</v>
      </c>
      <c r="J31" s="40">
        <f>IF(AND($Z$16=$B31,$AB$16=$A31,'data for calculations'!$F$11&gt;benchmarking!T31,'data for calculations'!$F$11&lt;=benchmarking!U31),1,0)</f>
        <v>0</v>
      </c>
      <c r="K31" s="40">
        <f>IF(AND($Z$16=$B31,$AB$16=$A31,'data for calculations'!$F$11&gt;benchmarking!U31,'data for calculations'!$F$11&lt;=benchmarking!V31),1,0)</f>
        <v>0</v>
      </c>
      <c r="L31" s="40">
        <f>IF(AND($Z$16=$B31,$AB$16=$A31,'data for calculations'!$F$13&gt;benchmarking!W31),1,0)</f>
        <v>0</v>
      </c>
      <c r="M31" s="78">
        <v>157.73333333333332</v>
      </c>
      <c r="N31" s="78">
        <v>157.73333333333332</v>
      </c>
      <c r="O31" s="78">
        <v>201.06666666666666</v>
      </c>
      <c r="P31" s="78">
        <v>241.33333333333334</v>
      </c>
      <c r="Q31" s="78">
        <v>270.8</v>
      </c>
      <c r="R31" s="78">
        <v>305.73333333333335</v>
      </c>
      <c r="S31" s="78">
        <v>341.4</v>
      </c>
      <c r="T31" s="78">
        <v>383.73333333333335</v>
      </c>
      <c r="U31" s="78">
        <v>444.23076923076923</v>
      </c>
      <c r="V31" s="78">
        <v>526.4375</v>
      </c>
      <c r="W31" s="78">
        <v>526.4375</v>
      </c>
    </row>
    <row r="32" spans="1:23">
      <c r="A32" s="40" t="s">
        <v>45</v>
      </c>
      <c r="B32" s="40">
        <v>7</v>
      </c>
      <c r="C32" s="40">
        <f>IF(AND($Z$16=$B32,$AB$16=$A32,'data for calculations'!$F$11&lt;=benchmarking!M32),1,0)</f>
        <v>0</v>
      </c>
      <c r="D32" s="40">
        <f>IF(AND($Z$16=$B32,$AB$16=$A32,'data for calculations'!$F$11&gt;benchmarking!N32,'data for calculations'!$F$11&lt;=benchmarking!O32),1,0)</f>
        <v>0</v>
      </c>
      <c r="E32" s="40">
        <f>IF(AND($Z$16=$B32,$AB$16=$A32,'data for calculations'!$F$11&gt;benchmarking!O32,'data for calculations'!$F$11&lt;=benchmarking!P32),1,0)</f>
        <v>0</v>
      </c>
      <c r="F32" s="40">
        <f>IF(AND($Z$16=$B32,$AB$16=$A32,'data for calculations'!$F$11&gt;benchmarking!P32,'data for calculations'!$F$11&lt;=benchmarking!Q32),1,0)</f>
        <v>0</v>
      </c>
      <c r="G32" s="40">
        <f>IF(AND($Z$16=$B32,$AB$16=$A32,'data for calculations'!$F$11&gt;benchmarking!Q32,'data for calculations'!$F$11&lt;=benchmarking!R32),1,0)</f>
        <v>0</v>
      </c>
      <c r="H32" s="40">
        <f>IF(AND($Z$16=$B32,$AB$16=$A32,'data for calculations'!$F$11&gt;benchmarking!R32,'data for calculations'!$F$11&lt;=benchmarking!S32),1,0)</f>
        <v>0</v>
      </c>
      <c r="I32" s="40">
        <f>IF(AND($Z$16=$B32,$AB$16=$A32,'data for calculations'!$F$11&gt;benchmarking!S32,'data for calculations'!$F$11&lt;=benchmarking!T32),1,0)</f>
        <v>0</v>
      </c>
      <c r="J32" s="40">
        <f>IF(AND($Z$16=$B32,$AB$16=$A32,'data for calculations'!$F$11&gt;benchmarking!T32,'data for calculations'!$F$11&lt;=benchmarking!U32),1,0)</f>
        <v>0</v>
      </c>
      <c r="K32" s="40">
        <f>IF(AND($Z$16=$B32,$AB$16=$A32,'data for calculations'!$F$11&gt;benchmarking!U32,'data for calculations'!$F$11&lt;=benchmarking!V32),1,0)</f>
        <v>0</v>
      </c>
      <c r="L32" s="40">
        <f>IF(AND($Z$16=$B32,$AB$16=$A32,'data for calculations'!$F$13&gt;benchmarking!W32),1,0)</f>
        <v>0</v>
      </c>
      <c r="M32" s="78">
        <v>166.8125</v>
      </c>
      <c r="N32" s="78">
        <v>166.8125</v>
      </c>
      <c r="O32" s="78">
        <v>217.6</v>
      </c>
      <c r="P32" s="78">
        <v>255.85714285714286</v>
      </c>
      <c r="Q32" s="78">
        <v>288.61290322580646</v>
      </c>
      <c r="R32" s="78">
        <v>328.18650793650795</v>
      </c>
      <c r="S32" s="78">
        <v>371.4</v>
      </c>
      <c r="T32" s="78">
        <v>417</v>
      </c>
      <c r="U32" s="78">
        <v>478.5</v>
      </c>
      <c r="V32" s="78">
        <v>576.66666666666663</v>
      </c>
      <c r="W32" s="78">
        <v>576.66666666666663</v>
      </c>
    </row>
    <row r="33" spans="1:24">
      <c r="A33" s="40" t="s">
        <v>45</v>
      </c>
      <c r="B33" s="40">
        <v>8</v>
      </c>
      <c r="C33" s="40">
        <f>IF(AND($Z$16=$B33,$AB$16=$A33,'data for calculations'!$F$11&lt;=benchmarking!M33),1,0)</f>
        <v>0</v>
      </c>
      <c r="D33" s="40">
        <f>IF(AND($Z$16=$B33,$AB$16=$A33,'data for calculations'!$F$11&gt;benchmarking!N33,'data for calculations'!$F$11&lt;=benchmarking!O33),1,0)</f>
        <v>0</v>
      </c>
      <c r="E33" s="40">
        <f>IF(AND($Z$16=$B33,$AB$16=$A33,'data for calculations'!$F$11&gt;benchmarking!O33,'data for calculations'!$F$11&lt;=benchmarking!P33),1,0)</f>
        <v>0</v>
      </c>
      <c r="F33" s="40">
        <f>IF(AND($Z$16=$B33,$AB$16=$A33,'data for calculations'!$F$11&gt;benchmarking!P33,'data for calculations'!$F$11&lt;=benchmarking!Q33),1,0)</f>
        <v>0</v>
      </c>
      <c r="G33" s="40">
        <f>IF(AND($Z$16=$B33,$AB$16=$A33,'data for calculations'!$F$11&gt;benchmarking!Q33,'data for calculations'!$F$11&lt;=benchmarking!R33),1,0)</f>
        <v>0</v>
      </c>
      <c r="H33" s="40">
        <f>IF(AND($Z$16=$B33,$AB$16=$A33,'data for calculations'!$F$11&gt;benchmarking!R33,'data for calculations'!$F$11&lt;=benchmarking!S33),1,0)</f>
        <v>0</v>
      </c>
      <c r="I33" s="40">
        <f>IF(AND($Z$16=$B33,$AB$16=$A33,'data for calculations'!$F$11&gt;benchmarking!S33,'data for calculations'!$F$11&lt;=benchmarking!T33),1,0)</f>
        <v>0</v>
      </c>
      <c r="J33" s="40">
        <f>IF(AND($Z$16=$B33,$AB$16=$A33,'data for calculations'!$F$11&gt;benchmarking!T33,'data for calculations'!$F$11&lt;=benchmarking!U33),1,0)</f>
        <v>0</v>
      </c>
      <c r="K33" s="40">
        <f>IF(AND($Z$16=$B33,$AB$16=$A33,'data for calculations'!$F$11&gt;benchmarking!U33,'data for calculations'!$F$11&lt;=benchmarking!V33),1,0)</f>
        <v>0</v>
      </c>
      <c r="L33" s="40">
        <f>IF(AND($Z$16=$B33,$AB$16=$A33,'data for calculations'!$F$13&gt;benchmarking!W33),1,0)</f>
        <v>0</v>
      </c>
      <c r="M33" s="78">
        <v>164.21428571428572</v>
      </c>
      <c r="N33" s="78">
        <v>164.21428571428572</v>
      </c>
      <c r="O33" s="78">
        <v>217.48387096774195</v>
      </c>
      <c r="P33" s="78">
        <v>254.8</v>
      </c>
      <c r="Q33" s="78">
        <v>292.35416666666663</v>
      </c>
      <c r="R33" s="78">
        <v>331.33333333333331</v>
      </c>
      <c r="S33" s="78">
        <v>366.66666666666669</v>
      </c>
      <c r="T33" s="78">
        <v>419.8</v>
      </c>
      <c r="U33" s="78">
        <v>475.58333333333337</v>
      </c>
      <c r="V33" s="78">
        <v>571.8125</v>
      </c>
      <c r="W33" s="78">
        <v>571.8125</v>
      </c>
    </row>
    <row r="34" spans="1:24">
      <c r="A34" s="40" t="s">
        <v>45</v>
      </c>
      <c r="B34" s="40">
        <v>9</v>
      </c>
      <c r="C34" s="40">
        <f>IF(AND($Z$16=$B34,$AB$16=$A34,'data for calculations'!$F$11&lt;=benchmarking!M34),1,0)</f>
        <v>0</v>
      </c>
      <c r="D34" s="40">
        <f>IF(AND($Z$16=$B34,$AB$16=$A34,'data for calculations'!$F$11&gt;benchmarking!N34,'data for calculations'!$F$11&lt;=benchmarking!O34),1,0)</f>
        <v>0</v>
      </c>
      <c r="E34" s="40">
        <f>IF(AND($Z$16=$B34,$AB$16=$A34,'data for calculations'!$F$11&gt;benchmarking!O34,'data for calculations'!$F$11&lt;=benchmarking!P34),1,0)</f>
        <v>0</v>
      </c>
      <c r="F34" s="40">
        <f>IF(AND($Z$16=$B34,$AB$16=$A34,'data for calculations'!$F$11&gt;benchmarking!P34,'data for calculations'!$F$11&lt;=benchmarking!Q34),1,0)</f>
        <v>0</v>
      </c>
      <c r="G34" s="40">
        <f>IF(AND($Z$16=$B34,$AB$16=$A34,'data for calculations'!$F$11&gt;benchmarking!Q34,'data for calculations'!$F$11&lt;=benchmarking!R34),1,0)</f>
        <v>0</v>
      </c>
      <c r="H34" s="40">
        <f>IF(AND($Z$16=$B34,$AB$16=$A34,'data for calculations'!$F$11&gt;benchmarking!R34,'data for calculations'!$F$11&lt;=benchmarking!S34),1,0)</f>
        <v>0</v>
      </c>
      <c r="I34" s="40">
        <f>IF(AND($Z$16=$B34,$AB$16=$A34,'data for calculations'!$F$11&gt;benchmarking!S34,'data for calculations'!$F$11&lt;=benchmarking!T34),1,0)</f>
        <v>0</v>
      </c>
      <c r="J34" s="40">
        <f>IF(AND($Z$16=$B34,$AB$16=$A34,'data for calculations'!$F$11&gt;benchmarking!T34,'data for calculations'!$F$11&lt;=benchmarking!U34),1,0)</f>
        <v>0</v>
      </c>
      <c r="K34" s="40">
        <f>IF(AND($Z$16=$B34,$AB$16=$A34,'data for calculations'!$F$11&gt;benchmarking!U34,'data for calculations'!$F$11&lt;=benchmarking!V34),1,0)</f>
        <v>0</v>
      </c>
      <c r="L34" s="40">
        <f>IF(AND($Z$16=$B34,$AB$16=$A34,'data for calculations'!$F$13&gt;benchmarking!W34),1,0)</f>
        <v>0</v>
      </c>
      <c r="M34" s="78">
        <v>155.64285714285714</v>
      </c>
      <c r="N34" s="78">
        <v>155.64285714285714</v>
      </c>
      <c r="O34" s="78">
        <v>201.33333333333334</v>
      </c>
      <c r="P34" s="78">
        <v>238.8</v>
      </c>
      <c r="Q34" s="78">
        <v>271.2</v>
      </c>
      <c r="R34" s="78">
        <v>307.50256410256407</v>
      </c>
      <c r="S34" s="78">
        <v>346.64705882352939</v>
      </c>
      <c r="T34" s="78">
        <v>390.2</v>
      </c>
      <c r="U34" s="78">
        <v>452</v>
      </c>
      <c r="V34" s="78">
        <v>527.26666666666665</v>
      </c>
      <c r="W34" s="78">
        <v>527.26666666666665</v>
      </c>
      <c r="X34" s="70"/>
    </row>
    <row r="35" spans="1:24">
      <c r="A35" s="40" t="s">
        <v>45</v>
      </c>
      <c r="B35" s="40">
        <v>10</v>
      </c>
      <c r="C35" s="40">
        <f>IF(AND($Z$16=$B35,$AB$16=$A35,'data for calculations'!$F$11&lt;=benchmarking!M35),1,0)</f>
        <v>0</v>
      </c>
      <c r="D35" s="40">
        <f>IF(AND($Z$16=$B35,$AB$16=$A35,'data for calculations'!$F$11&gt;benchmarking!N35,'data for calculations'!$F$11&lt;=benchmarking!O35),1,0)</f>
        <v>0</v>
      </c>
      <c r="E35" s="40">
        <f>IF(AND($Z$16=$B35,$AB$16=$A35,'data for calculations'!$F$11&gt;benchmarking!O35,'data for calculations'!$F$11&lt;=benchmarking!P35),1,0)</f>
        <v>0</v>
      </c>
      <c r="F35" s="40">
        <f>IF(AND($Z$16=$B35,$AB$16=$A35,'data for calculations'!$F$11&gt;benchmarking!P35,'data for calculations'!$F$11&lt;=benchmarking!Q35),1,0)</f>
        <v>0</v>
      </c>
      <c r="G35" s="40">
        <f>IF(AND($Z$16=$B35,$AB$16=$A35,'data for calculations'!$F$11&gt;benchmarking!Q35,'data for calculations'!$F$11&lt;=benchmarking!R35),1,0)</f>
        <v>0</v>
      </c>
      <c r="H35" s="40">
        <f>IF(AND($Z$16=$B35,$AB$16=$A35,'data for calculations'!$F$11&gt;benchmarking!R35,'data for calculations'!$F$11&lt;=benchmarking!S35),1,0)</f>
        <v>0</v>
      </c>
      <c r="I35" s="40">
        <f>IF(AND($Z$16=$B35,$AB$16=$A35,'data for calculations'!$F$11&gt;benchmarking!S35,'data for calculations'!$F$11&lt;=benchmarking!T35),1,0)</f>
        <v>0</v>
      </c>
      <c r="J35" s="40">
        <f>IF(AND($Z$16=$B35,$AB$16=$A35,'data for calculations'!$F$11&gt;benchmarking!T35,'data for calculations'!$F$11&lt;=benchmarking!U35),1,0)</f>
        <v>0</v>
      </c>
      <c r="K35" s="40">
        <f>IF(AND($Z$16=$B35,$AB$16=$A35,'data for calculations'!$F$11&gt;benchmarking!U35,'data for calculations'!$F$11&lt;=benchmarking!V35),1,0)</f>
        <v>0</v>
      </c>
      <c r="L35" s="40">
        <f>IF(AND($Z$16=$B35,$AB$16=$A35,'data for calculations'!$F$13&gt;benchmarking!W35),1,0)</f>
        <v>0</v>
      </c>
      <c r="M35" s="78">
        <v>143.06666666666666</v>
      </c>
      <c r="N35" s="78">
        <v>143.06666666666666</v>
      </c>
      <c r="O35" s="78">
        <v>181.7037037037037</v>
      </c>
      <c r="P35" s="78">
        <v>212.57142857142858</v>
      </c>
      <c r="Q35" s="78">
        <v>244.5</v>
      </c>
      <c r="R35" s="78">
        <v>272.8</v>
      </c>
      <c r="S35" s="78">
        <v>309.66666666666669</v>
      </c>
      <c r="T35" s="78">
        <v>345.86666666666667</v>
      </c>
      <c r="U35" s="78">
        <v>393.6875</v>
      </c>
      <c r="V35" s="78">
        <v>478.625</v>
      </c>
      <c r="W35" s="78">
        <v>478.625</v>
      </c>
      <c r="X35" s="70"/>
    </row>
    <row r="36" spans="1:24">
      <c r="A36" s="40" t="s">
        <v>45</v>
      </c>
      <c r="B36" s="40">
        <v>11</v>
      </c>
      <c r="C36" s="40">
        <f>IF(AND($Z$16=$B36,$AB$16=$A36,'data for calculations'!$F$11&lt;=benchmarking!M36),1,0)</f>
        <v>0</v>
      </c>
      <c r="D36" s="40">
        <f>IF(AND($Z$16=$B36,$AB$16=$A36,'data for calculations'!$F$11&gt;benchmarking!N36,'data for calculations'!$F$11&lt;=benchmarking!O36),1,0)</f>
        <v>0</v>
      </c>
      <c r="E36" s="40">
        <f>IF(AND($Z$16=$B36,$AB$16=$A36,'data for calculations'!$F$11&gt;benchmarking!O36,'data for calculations'!$F$11&lt;=benchmarking!P36),1,0)</f>
        <v>0</v>
      </c>
      <c r="F36" s="40">
        <f>IF(AND($Z$16=$B36,$AB$16=$A36,'data for calculations'!$F$11&gt;benchmarking!P36,'data for calculations'!$F$11&lt;=benchmarking!Q36),1,0)</f>
        <v>0</v>
      </c>
      <c r="G36" s="40">
        <f>IF(AND($Z$16=$B36,$AB$16=$A36,'data for calculations'!$F$11&gt;benchmarking!Q36,'data for calculations'!$F$11&lt;=benchmarking!R36),1,0)</f>
        <v>0</v>
      </c>
      <c r="H36" s="40">
        <f>IF(AND($Z$16=$B36,$AB$16=$A36,'data for calculations'!$F$11&gt;benchmarking!R36,'data for calculations'!$F$11&lt;=benchmarking!S36),1,0)</f>
        <v>0</v>
      </c>
      <c r="I36" s="40">
        <f>IF(AND($Z$16=$B36,$AB$16=$A36,'data for calculations'!$F$11&gt;benchmarking!S36,'data for calculations'!$F$11&lt;=benchmarking!T36),1,0)</f>
        <v>0</v>
      </c>
      <c r="J36" s="40">
        <f>IF(AND($Z$16=$B36,$AB$16=$A36,'data for calculations'!$F$11&gt;benchmarking!T36,'data for calculations'!$F$11&lt;=benchmarking!U36),1,0)</f>
        <v>0</v>
      </c>
      <c r="K36" s="40">
        <f>IF(AND($Z$16=$B36,$AB$16=$A36,'data for calculations'!$F$11&gt;benchmarking!U36,'data for calculations'!$F$11&lt;=benchmarking!V36),1,0)</f>
        <v>0</v>
      </c>
      <c r="L36" s="40">
        <f>IF(AND($Z$16=$B36,$AB$16=$A36,'data for calculations'!$F$13&gt;benchmarking!W36),1,0)</f>
        <v>0</v>
      </c>
      <c r="M36" s="78">
        <v>135.35714285714286</v>
      </c>
      <c r="N36" s="78">
        <v>135.35714285714286</v>
      </c>
      <c r="O36" s="78">
        <v>174.27380952380952</v>
      </c>
      <c r="P36" s="78">
        <v>206.23076923076923</v>
      </c>
      <c r="Q36" s="78">
        <v>233.6</v>
      </c>
      <c r="R36" s="78">
        <v>261.9375</v>
      </c>
      <c r="S36" s="78">
        <v>296</v>
      </c>
      <c r="T36" s="78">
        <v>331.62068965517244</v>
      </c>
      <c r="U36" s="78">
        <v>383.5333333333333</v>
      </c>
      <c r="V36" s="78">
        <v>457.66666666666669</v>
      </c>
      <c r="W36" s="78">
        <v>457.66666666666669</v>
      </c>
      <c r="X36" s="40"/>
    </row>
    <row r="37" spans="1:24">
      <c r="A37" s="40" t="s">
        <v>45</v>
      </c>
      <c r="B37" s="40">
        <v>12</v>
      </c>
      <c r="C37" s="40">
        <f>IF(AND($Z$16=$B37,$AB$16=$A37,'data for calculations'!$F$11&lt;=benchmarking!M37),1,0)</f>
        <v>0</v>
      </c>
      <c r="D37" s="40">
        <f>IF(AND($Z$16=$B37,$AB$16=$A37,'data for calculations'!$F$11&gt;benchmarking!N37,'data for calculations'!$F$11&lt;=benchmarking!O37),1,0)</f>
        <v>0</v>
      </c>
      <c r="E37" s="40">
        <f>IF(AND($Z$16=$B37,$AB$16=$A37,'data for calculations'!$F$11&gt;benchmarking!O37,'data for calculations'!$F$11&lt;=benchmarking!P37),1,0)</f>
        <v>0</v>
      </c>
      <c r="F37" s="40">
        <f>IF(AND($Z$16=$B37,$AB$16=$A37,'data for calculations'!$F$11&gt;benchmarking!P37,'data for calculations'!$F$11&lt;=benchmarking!Q37),1,0)</f>
        <v>0</v>
      </c>
      <c r="G37" s="40">
        <f>IF(AND($Z$16=$B37,$AB$16=$A37,'data for calculations'!$F$11&gt;benchmarking!Q37,'data for calculations'!$F$11&lt;=benchmarking!R37),1,0)</f>
        <v>0</v>
      </c>
      <c r="H37" s="40">
        <f>IF(AND($Z$16=$B37,$AB$16=$A37,'data for calculations'!$F$11&gt;benchmarking!R37,'data for calculations'!$F$11&lt;=benchmarking!S37),1,0)</f>
        <v>0</v>
      </c>
      <c r="I37" s="40">
        <f>IF(AND($Z$16=$B37,$AB$16=$A37,'data for calculations'!$F$11&gt;benchmarking!S37,'data for calculations'!$F$11&lt;=benchmarking!T37),1,0)</f>
        <v>0</v>
      </c>
      <c r="J37" s="40">
        <f>IF(AND($Z$16=$B37,$AB$16=$A37,'data for calculations'!$F$11&gt;benchmarking!T37,'data for calculations'!$F$11&lt;=benchmarking!U37),1,0)</f>
        <v>0</v>
      </c>
      <c r="K37" s="40">
        <f>IF(AND($Z$16=$B37,$AB$16=$A37,'data for calculations'!$F$11&gt;benchmarking!U37,'data for calculations'!$F$11&lt;=benchmarking!V37),1,0)</f>
        <v>0</v>
      </c>
      <c r="L37" s="40">
        <f>IF(AND($Z$16=$B37,$AB$16=$A37,'data for calculations'!$F$13&gt;benchmarking!W37),1,0)</f>
        <v>0</v>
      </c>
      <c r="M37" s="78">
        <v>133.84615384615384</v>
      </c>
      <c r="N37" s="78">
        <v>133.84615384615384</v>
      </c>
      <c r="O37" s="78">
        <v>172.93333333333334</v>
      </c>
      <c r="P37" s="78">
        <v>201.45161290322579</v>
      </c>
      <c r="Q37" s="78">
        <v>235.73333333333332</v>
      </c>
      <c r="R37" s="78">
        <v>267.53125</v>
      </c>
      <c r="S37" s="78">
        <v>299.13333333333333</v>
      </c>
      <c r="T37" s="78">
        <v>344.6875</v>
      </c>
      <c r="U37" s="78">
        <v>396.5625</v>
      </c>
      <c r="V37" s="78">
        <v>471.46666666666664</v>
      </c>
      <c r="W37" s="78">
        <v>471.46666666666664</v>
      </c>
      <c r="X37" s="70"/>
    </row>
    <row r="38" spans="1:24">
      <c r="A38" s="40" t="s">
        <v>46</v>
      </c>
      <c r="B38" s="40">
        <v>1</v>
      </c>
      <c r="C38" s="40">
        <f>IF(AND($Z$16=$B38,$AB$16=$A38,'data for calculations'!$F$11&lt;=benchmarking!M38),1,0)</f>
        <v>0</v>
      </c>
      <c r="D38" s="40">
        <f>IF(AND($Z$16=$B38,$AB$16=$A38,'data for calculations'!$F$11&gt;benchmarking!N38,'data for calculations'!$F$11&lt;=benchmarking!O38),1,0)</f>
        <v>0</v>
      </c>
      <c r="E38" s="40">
        <f>IF(AND($Z$16=$B38,$AB$16=$A38,'data for calculations'!$F$11&gt;benchmarking!O38,'data for calculations'!$F$11&lt;=benchmarking!P38),1,0)</f>
        <v>0</v>
      </c>
      <c r="F38" s="40">
        <f>IF(AND($Z$16=$B38,$AB$16=$A38,'data for calculations'!$F$11&gt;benchmarking!P38,'data for calculations'!$F$11&lt;=benchmarking!Q38),1,0)</f>
        <v>0</v>
      </c>
      <c r="G38" s="40">
        <f>IF(AND($Z$16=$B38,$AB$16=$A38,'data for calculations'!$F$11&gt;benchmarking!Q38,'data for calculations'!$F$11&lt;=benchmarking!R38),1,0)</f>
        <v>0</v>
      </c>
      <c r="H38" s="40">
        <f>IF(AND($Z$16=$B38,$AB$16=$A38,'data for calculations'!$F$11&gt;benchmarking!R38,'data for calculations'!$F$11&lt;=benchmarking!S38),1,0)</f>
        <v>0</v>
      </c>
      <c r="I38" s="40">
        <f>IF(AND($Z$16=$B38,$AB$16=$A38,'data for calculations'!$F$11&gt;benchmarking!S38,'data for calculations'!$F$11&lt;=benchmarking!T38),1,0)</f>
        <v>0</v>
      </c>
      <c r="J38" s="40">
        <f>IF(AND($Z$16=$B38,$AB$16=$A38,'data for calculations'!$F$11&gt;benchmarking!T38,'data for calculations'!$F$11&lt;=benchmarking!U38),1,0)</f>
        <v>0</v>
      </c>
      <c r="K38" s="40">
        <f>IF(AND($Z$16=$B38,$AB$16=$A38,'data for calculations'!$F$11&gt;benchmarking!U38,'data for calculations'!$F$11&lt;=benchmarking!V38),1,0)</f>
        <v>0</v>
      </c>
      <c r="L38" s="40">
        <f>IF(AND($Z$16=$B38,$AB$16=$A38,'data for calculations'!$F$13&gt;benchmarking!W38),1,0)</f>
        <v>0</v>
      </c>
      <c r="M38" s="78">
        <v>145.7037037037037</v>
      </c>
      <c r="N38" s="78">
        <v>145.7037037037037</v>
      </c>
      <c r="O38" s="78">
        <v>164.5</v>
      </c>
      <c r="P38" s="78">
        <v>188.28125</v>
      </c>
      <c r="Q38" s="78">
        <v>209.875</v>
      </c>
      <c r="R38" s="78">
        <v>231.26158192090395</v>
      </c>
      <c r="S38" s="78">
        <v>254</v>
      </c>
      <c r="T38" s="78">
        <v>286.41176470588238</v>
      </c>
      <c r="U38" s="78">
        <v>324.73333333333335</v>
      </c>
      <c r="V38" s="78">
        <v>379.875</v>
      </c>
      <c r="W38" s="78">
        <v>379.875</v>
      </c>
      <c r="X38" s="40"/>
    </row>
    <row r="39" spans="1:24">
      <c r="A39" s="40" t="s">
        <v>46</v>
      </c>
      <c r="B39" s="40">
        <v>2</v>
      </c>
      <c r="C39" s="40">
        <f>IF(AND($Z$16=$B39,$AB$16=$A39,'data for calculations'!$F$11&lt;=benchmarking!M39),1,0)</f>
        <v>0</v>
      </c>
      <c r="D39" s="40">
        <f>IF(AND($Z$16=$B39,$AB$16=$A39,'data for calculations'!$F$11&gt;benchmarking!N39,'data for calculations'!$F$11&lt;=benchmarking!O39),1,0)</f>
        <v>0</v>
      </c>
      <c r="E39" s="40">
        <f>IF(AND($Z$16=$B39,$AB$16=$A39,'data for calculations'!$F$11&gt;benchmarking!O39,'data for calculations'!$F$11&lt;=benchmarking!P39),1,0)</f>
        <v>0</v>
      </c>
      <c r="F39" s="40">
        <f>IF(AND($Z$16=$B39,$AB$16=$A39,'data for calculations'!$F$11&gt;benchmarking!P39,'data for calculations'!$F$11&lt;=benchmarking!Q39),1,0)</f>
        <v>0</v>
      </c>
      <c r="G39" s="40">
        <f>IF(AND($Z$16=$B39,$AB$16=$A39,'data for calculations'!$F$11&gt;benchmarking!Q39,'data for calculations'!$F$11&lt;=benchmarking!R39),1,0)</f>
        <v>0</v>
      </c>
      <c r="H39" s="40">
        <f>IF(AND($Z$16=$B39,$AB$16=$A39,'data for calculations'!$F$11&gt;benchmarking!R39,'data for calculations'!$F$11&lt;=benchmarking!S39),1,0)</f>
        <v>0</v>
      </c>
      <c r="I39" s="40">
        <f>IF(AND($Z$16=$B39,$AB$16=$A39,'data for calculations'!$F$11&gt;benchmarking!S39,'data for calculations'!$F$11&lt;=benchmarking!T39),1,0)</f>
        <v>0</v>
      </c>
      <c r="J39" s="40">
        <f>IF(AND($Z$16=$B39,$AB$16=$A39,'data for calculations'!$F$11&gt;benchmarking!T39,'data for calculations'!$F$11&lt;=benchmarking!U39),1,0)</f>
        <v>0</v>
      </c>
      <c r="K39" s="40">
        <f>IF(AND($Z$16=$B39,$AB$16=$A39,'data for calculations'!$F$11&gt;benchmarking!U39,'data for calculations'!$F$11&lt;=benchmarking!V39),1,0)</f>
        <v>0</v>
      </c>
      <c r="L39" s="40">
        <f>IF(AND($Z$16=$B39,$AB$16=$A39,'data for calculations'!$F$13&gt;benchmarking!W39),1,0)</f>
        <v>0</v>
      </c>
      <c r="M39" s="78">
        <v>139.33333333333334</v>
      </c>
      <c r="N39" s="78">
        <v>139.33333333333334</v>
      </c>
      <c r="O39" s="78">
        <v>171.14285714285714</v>
      </c>
      <c r="P39" s="78">
        <v>200.13333333333333</v>
      </c>
      <c r="Q39" s="78">
        <v>221.09090909090909</v>
      </c>
      <c r="R39" s="78">
        <v>241.92307692307693</v>
      </c>
      <c r="S39" s="78">
        <v>274.92857142857144</v>
      </c>
      <c r="T39" s="78">
        <v>309.35714285714283</v>
      </c>
      <c r="U39" s="78">
        <v>348.17857142857144</v>
      </c>
      <c r="V39" s="78">
        <v>411.78571428571428</v>
      </c>
      <c r="W39" s="78">
        <v>411.78571428571428</v>
      </c>
      <c r="X39" s="70"/>
    </row>
    <row r="40" spans="1:24">
      <c r="A40" s="40" t="s">
        <v>46</v>
      </c>
      <c r="B40" s="40">
        <v>3</v>
      </c>
      <c r="C40" s="40">
        <f>IF(AND($Z$16=$B40,$AB$16=$A40,'data for calculations'!$F$11&lt;=benchmarking!M40),1,0)</f>
        <v>0</v>
      </c>
      <c r="D40" s="40">
        <f>IF(AND($Z$16=$B40,$AB$16=$A40,'data for calculations'!$F$11&gt;benchmarking!N40,'data for calculations'!$F$11&lt;=benchmarking!O40),1,0)</f>
        <v>0</v>
      </c>
      <c r="E40" s="40">
        <f>IF(AND($Z$16=$B40,$AB$16=$A40,'data for calculations'!$F$11&gt;benchmarking!O40,'data for calculations'!$F$11&lt;=benchmarking!P40),1,0)</f>
        <v>0</v>
      </c>
      <c r="F40" s="40">
        <f>IF(AND($Z$16=$B40,$AB$16=$A40,'data for calculations'!$F$11&gt;benchmarking!P40,'data for calculations'!$F$11&lt;=benchmarking!Q40),1,0)</f>
        <v>0</v>
      </c>
      <c r="G40" s="40">
        <f>IF(AND($Z$16=$B40,$AB$16=$A40,'data for calculations'!$F$11&gt;benchmarking!Q40,'data for calculations'!$F$11&lt;=benchmarking!R40),1,0)</f>
        <v>0</v>
      </c>
      <c r="H40" s="40">
        <f>IF(AND($Z$16=$B40,$AB$16=$A40,'data for calculations'!$F$11&gt;benchmarking!R40,'data for calculations'!$F$11&lt;=benchmarking!S40),1,0)</f>
        <v>0</v>
      </c>
      <c r="I40" s="40">
        <f>IF(AND($Z$16=$B40,$AB$16=$A40,'data for calculations'!$F$11&gt;benchmarking!S40,'data for calculations'!$F$11&lt;=benchmarking!T40),1,0)</f>
        <v>0</v>
      </c>
      <c r="J40" s="40">
        <f>IF(AND($Z$16=$B40,$AB$16=$A40,'data for calculations'!$F$11&gt;benchmarking!T40,'data for calculations'!$F$11&lt;=benchmarking!U40),1,0)</f>
        <v>0</v>
      </c>
      <c r="K40" s="40">
        <f>IF(AND($Z$16=$B40,$AB$16=$A40,'data for calculations'!$F$11&gt;benchmarking!U40,'data for calculations'!$F$11&lt;=benchmarking!V40),1,0)</f>
        <v>0</v>
      </c>
      <c r="L40" s="40">
        <f>IF(AND($Z$16=$B40,$AB$16=$A40,'data for calculations'!$F$13&gt;benchmarking!W40),1,0)</f>
        <v>0</v>
      </c>
      <c r="M40" s="78">
        <v>142.19354838709677</v>
      </c>
      <c r="N40" s="78">
        <v>142.19354838709677</v>
      </c>
      <c r="O40" s="78">
        <v>173.82758620689654</v>
      </c>
      <c r="P40" s="78">
        <v>194.44827586206895</v>
      </c>
      <c r="Q40" s="78">
        <v>219.46666666666667</v>
      </c>
      <c r="R40" s="78">
        <v>248.86666666666667</v>
      </c>
      <c r="S40" s="78">
        <v>275.0625</v>
      </c>
      <c r="T40" s="78">
        <v>312.56666666666666</v>
      </c>
      <c r="U40" s="78">
        <v>354.4</v>
      </c>
      <c r="V40" s="78">
        <v>417.10526315789474</v>
      </c>
      <c r="W40" s="78">
        <v>417.10526315789474</v>
      </c>
      <c r="X40" s="40"/>
    </row>
    <row r="41" spans="1:24">
      <c r="A41" s="40" t="s">
        <v>46</v>
      </c>
      <c r="B41" s="40">
        <v>4</v>
      </c>
      <c r="C41" s="40">
        <f>IF(AND($Z$16=$B41,$AB$16=$A41,'data for calculations'!$F$11&lt;=benchmarking!M41),1,0)</f>
        <v>0</v>
      </c>
      <c r="D41" s="40">
        <f>IF(AND($Z$16=$B41,$AB$16=$A41,'data for calculations'!$F$11&gt;benchmarking!N41,'data for calculations'!$F$11&lt;=benchmarking!O41),1,0)</f>
        <v>0</v>
      </c>
      <c r="E41" s="40">
        <f>IF(AND($Z$16=$B41,$AB$16=$A41,'data for calculations'!$F$11&gt;benchmarking!O41,'data for calculations'!$F$11&lt;=benchmarking!P41),1,0)</f>
        <v>0</v>
      </c>
      <c r="F41" s="40">
        <f>IF(AND($Z$16=$B41,$AB$16=$A41,'data for calculations'!$F$11&gt;benchmarking!P41,'data for calculations'!$F$11&lt;=benchmarking!Q41),1,0)</f>
        <v>0</v>
      </c>
      <c r="G41" s="40">
        <f>IF(AND($Z$16=$B41,$AB$16=$A41,'data for calculations'!$F$11&gt;benchmarking!Q41,'data for calculations'!$F$11&lt;=benchmarking!R41),1,0)</f>
        <v>0</v>
      </c>
      <c r="H41" s="40">
        <f>IF(AND($Z$16=$B41,$AB$16=$A41,'data for calculations'!$F$11&gt;benchmarking!R41,'data for calculations'!$F$11&lt;=benchmarking!S41),1,0)</f>
        <v>0</v>
      </c>
      <c r="I41" s="40">
        <f>IF(AND($Z$16=$B41,$AB$16=$A41,'data for calculations'!$F$11&gt;benchmarking!S41,'data for calculations'!$F$11&lt;=benchmarking!T41),1,0)</f>
        <v>0</v>
      </c>
      <c r="J41" s="40">
        <f>IF(AND($Z$16=$B41,$AB$16=$A41,'data for calculations'!$F$11&gt;benchmarking!T41,'data for calculations'!$F$11&lt;=benchmarking!U41),1,0)</f>
        <v>0</v>
      </c>
      <c r="K41" s="40">
        <f>IF(AND($Z$16=$B41,$AB$16=$A41,'data for calculations'!$F$11&gt;benchmarking!U41,'data for calculations'!$F$11&lt;=benchmarking!V41),1,0)</f>
        <v>0</v>
      </c>
      <c r="L41" s="40">
        <f>IF(AND($Z$16=$B41,$AB$16=$A41,'data for calculations'!$F$13&gt;benchmarking!W41),1,0)</f>
        <v>0</v>
      </c>
      <c r="M41" s="78">
        <v>144.06666666666666</v>
      </c>
      <c r="N41" s="78">
        <v>144.06666666666666</v>
      </c>
      <c r="O41" s="78">
        <v>178.76666666666668</v>
      </c>
      <c r="P41" s="78">
        <v>201.87719298245614</v>
      </c>
      <c r="Q41" s="78">
        <v>221.31034482758622</v>
      </c>
      <c r="R41" s="78">
        <v>244.3125</v>
      </c>
      <c r="S41" s="78">
        <v>272.39999999999998</v>
      </c>
      <c r="T41" s="78">
        <v>306.92857142857144</v>
      </c>
      <c r="U41" s="78">
        <v>345.5</v>
      </c>
      <c r="V41" s="78">
        <v>405.69230769230768</v>
      </c>
      <c r="W41" s="78">
        <v>405.69230769230768</v>
      </c>
      <c r="X41" s="70"/>
    </row>
    <row r="42" spans="1:24">
      <c r="A42" s="40" t="s">
        <v>46</v>
      </c>
      <c r="B42" s="40">
        <v>5</v>
      </c>
      <c r="C42" s="40">
        <f>IF(AND($Z$16=$B42,$AB$16=$A42,'data for calculations'!$F$11&lt;=benchmarking!M42),1,0)</f>
        <v>0</v>
      </c>
      <c r="D42" s="40">
        <f>IF(AND($Z$16=$B42,$AB$16=$A42,'data for calculations'!$F$11&gt;benchmarking!N42,'data for calculations'!$F$11&lt;=benchmarking!O42),1,0)</f>
        <v>0</v>
      </c>
      <c r="E42" s="40">
        <f>IF(AND($Z$16=$B42,$AB$16=$A42,'data for calculations'!$F$11&gt;benchmarking!O42,'data for calculations'!$F$11&lt;=benchmarking!P42),1,0)</f>
        <v>0</v>
      </c>
      <c r="F42" s="40">
        <f>IF(AND($Z$16=$B42,$AB$16=$A42,'data for calculations'!$F$11&gt;benchmarking!P42,'data for calculations'!$F$11&lt;=benchmarking!Q42),1,0)</f>
        <v>0</v>
      </c>
      <c r="G42" s="40">
        <f>IF(AND($Z$16=$B42,$AB$16=$A42,'data for calculations'!$F$11&gt;benchmarking!Q42,'data for calculations'!$F$11&lt;=benchmarking!R42),1,0)</f>
        <v>0</v>
      </c>
      <c r="H42" s="40">
        <f>IF(AND($Z$16=$B42,$AB$16=$A42,'data for calculations'!$F$11&gt;benchmarking!R42,'data for calculations'!$F$11&lt;=benchmarking!S42),1,0)</f>
        <v>0</v>
      </c>
      <c r="I42" s="40">
        <f>IF(AND($Z$16=$B42,$AB$16=$A42,'data for calculations'!$F$11&gt;benchmarking!S42,'data for calculations'!$F$11&lt;=benchmarking!T42),1,0)</f>
        <v>0</v>
      </c>
      <c r="J42" s="40">
        <f>IF(AND($Z$16=$B42,$AB$16=$A42,'data for calculations'!$F$11&gt;benchmarking!T42,'data for calculations'!$F$11&lt;=benchmarking!U42),1,0)</f>
        <v>0</v>
      </c>
      <c r="K42" s="40">
        <f>IF(AND($Z$16=$B42,$AB$16=$A42,'data for calculations'!$F$11&gt;benchmarking!U42,'data for calculations'!$F$11&lt;=benchmarking!V42),1,0)</f>
        <v>0</v>
      </c>
      <c r="L42" s="40">
        <f>IF(AND($Z$16=$B42,$AB$16=$A42,'data for calculations'!$F$13&gt;benchmarking!W42),1,0)</f>
        <v>0</v>
      </c>
      <c r="M42" s="78">
        <v>142.52941176470588</v>
      </c>
      <c r="N42" s="78">
        <v>142.52941176470588</v>
      </c>
      <c r="O42" s="78">
        <v>176.58823529411765</v>
      </c>
      <c r="P42" s="78">
        <v>197.96153846153845</v>
      </c>
      <c r="Q42" s="78">
        <v>223.2</v>
      </c>
      <c r="R42" s="78">
        <v>249.88235294117646</v>
      </c>
      <c r="S42" s="78">
        <v>277.28571428571428</v>
      </c>
      <c r="T42" s="78">
        <v>310.85714285714283</v>
      </c>
      <c r="U42" s="78">
        <v>346.9655172413793</v>
      </c>
      <c r="V42" s="78">
        <v>417.17241379310343</v>
      </c>
      <c r="W42" s="78">
        <v>417.17241379310343</v>
      </c>
      <c r="X42" s="40"/>
    </row>
    <row r="43" spans="1:24">
      <c r="A43" s="40" t="s">
        <v>46</v>
      </c>
      <c r="B43" s="40">
        <v>6</v>
      </c>
      <c r="C43" s="40">
        <f>IF(AND($Z$16=$B43,$AB$16=$A43,'data for calculations'!$F$11&lt;=benchmarking!M43),1,0)</f>
        <v>0</v>
      </c>
      <c r="D43" s="40">
        <f>IF(AND($Z$16=$B43,$AB$16=$A43,'data for calculations'!$F$11&gt;benchmarking!N43,'data for calculations'!$F$11&lt;=benchmarking!O43),1,0)</f>
        <v>0</v>
      </c>
      <c r="E43" s="40">
        <f>IF(AND($Z$16=$B43,$AB$16=$A43,'data for calculations'!$F$11&gt;benchmarking!O43,'data for calculations'!$F$11&lt;=benchmarking!P43),1,0)</f>
        <v>0</v>
      </c>
      <c r="F43" s="40">
        <f>IF(AND($Z$16=$B43,$AB$16=$A43,'data for calculations'!$F$11&gt;benchmarking!P43,'data for calculations'!$F$11&lt;=benchmarking!Q43),1,0)</f>
        <v>0</v>
      </c>
      <c r="G43" s="40">
        <f>IF(AND($Z$16=$B43,$AB$16=$A43,'data for calculations'!$F$11&gt;benchmarking!Q43,'data for calculations'!$F$11&lt;=benchmarking!R43),1,0)</f>
        <v>0</v>
      </c>
      <c r="H43" s="40">
        <f>IF(AND($Z$16=$B43,$AB$16=$A43,'data for calculations'!$F$11&gt;benchmarking!R43,'data for calculations'!$F$11&lt;=benchmarking!S43),1,0)</f>
        <v>0</v>
      </c>
      <c r="I43" s="40">
        <f>IF(AND($Z$16=$B43,$AB$16=$A43,'data for calculations'!$F$11&gt;benchmarking!S43,'data for calculations'!$F$11&lt;=benchmarking!T43),1,0)</f>
        <v>0</v>
      </c>
      <c r="J43" s="40">
        <f>IF(AND($Z$16=$B43,$AB$16=$A43,'data for calculations'!$F$11&gt;benchmarking!T43,'data for calculations'!$F$11&lt;=benchmarking!U43),1,0)</f>
        <v>0</v>
      </c>
      <c r="K43" s="40">
        <f>IF(AND($Z$16=$B43,$AB$16=$A43,'data for calculations'!$F$11&gt;benchmarking!U43,'data for calculations'!$F$11&lt;=benchmarking!V43),1,0)</f>
        <v>1</v>
      </c>
      <c r="L43" s="40">
        <f>IF(AND($Z$16=$B43,$AB$16=$A43,'data for calculations'!$F$13&gt;benchmarking!W43),1,0)</f>
        <v>0</v>
      </c>
      <c r="M43" s="78">
        <v>153.80000000000001</v>
      </c>
      <c r="N43" s="78">
        <v>153.80000000000001</v>
      </c>
      <c r="O43" s="78">
        <v>189.3</v>
      </c>
      <c r="P43" s="78">
        <v>217</v>
      </c>
      <c r="Q43" s="78">
        <v>246.64285714285714</v>
      </c>
      <c r="R43" s="78">
        <v>278.06666666666666</v>
      </c>
      <c r="S43" s="78">
        <v>306.33333333333331</v>
      </c>
      <c r="T43" s="78">
        <v>335.6875</v>
      </c>
      <c r="U43" s="78">
        <v>376.63333333333333</v>
      </c>
      <c r="V43" s="78">
        <v>448.6</v>
      </c>
      <c r="W43" s="78">
        <v>448.6</v>
      </c>
      <c r="X43" s="70"/>
    </row>
    <row r="44" spans="1:24">
      <c r="A44" s="40" t="s">
        <v>46</v>
      </c>
      <c r="B44" s="40">
        <v>7</v>
      </c>
      <c r="C44" s="40">
        <f>IF(AND($Z$16=$B44,$AB$16=$A44,'data for calculations'!$F$11&lt;=benchmarking!M44),1,0)</f>
        <v>0</v>
      </c>
      <c r="D44" s="40">
        <f>IF(AND($Z$16=$B44,$AB$16=$A44,'data for calculations'!$F$11&gt;benchmarking!N44,'data for calculations'!$F$11&lt;=benchmarking!O44),1,0)</f>
        <v>0</v>
      </c>
      <c r="E44" s="40">
        <f>IF(AND($Z$16=$B44,$AB$16=$A44,'data for calculations'!$F$11&gt;benchmarking!O44,'data for calculations'!$F$11&lt;=benchmarking!P44),1,0)</f>
        <v>0</v>
      </c>
      <c r="F44" s="40">
        <f>IF(AND($Z$16=$B44,$AB$16=$A44,'data for calculations'!$F$11&gt;benchmarking!P44,'data for calculations'!$F$11&lt;=benchmarking!Q44),1,0)</f>
        <v>0</v>
      </c>
      <c r="G44" s="40">
        <f>IF(AND($Z$16=$B44,$AB$16=$A44,'data for calculations'!$F$11&gt;benchmarking!Q44,'data for calculations'!$F$11&lt;=benchmarking!R44),1,0)</f>
        <v>0</v>
      </c>
      <c r="H44" s="40">
        <f>IF(AND($Z$16=$B44,$AB$16=$A44,'data for calculations'!$F$11&gt;benchmarking!R44,'data for calculations'!$F$11&lt;=benchmarking!S44),1,0)</f>
        <v>0</v>
      </c>
      <c r="I44" s="40">
        <f>IF(AND($Z$16=$B44,$AB$16=$A44,'data for calculations'!$F$11&gt;benchmarking!S44,'data for calculations'!$F$11&lt;=benchmarking!T44),1,0)</f>
        <v>0</v>
      </c>
      <c r="J44" s="40">
        <f>IF(AND($Z$16=$B44,$AB$16=$A44,'data for calculations'!$F$11&gt;benchmarking!T44,'data for calculations'!$F$11&lt;=benchmarking!U44),1,0)</f>
        <v>0</v>
      </c>
      <c r="K44" s="40">
        <f>IF(AND($Z$16=$B44,$AB$16=$A44,'data for calculations'!$F$11&gt;benchmarking!U44,'data for calculations'!$F$11&lt;=benchmarking!V44),1,0)</f>
        <v>0</v>
      </c>
      <c r="L44" s="40">
        <f>IF(AND($Z$16=$B44,$AB$16=$A44,'data for calculations'!$F$13&gt;benchmarking!W44),1,0)</f>
        <v>0</v>
      </c>
      <c r="M44" s="78">
        <v>159.67741935483872</v>
      </c>
      <c r="N44" s="78">
        <v>159.67741935483872</v>
      </c>
      <c r="O44" s="78">
        <v>204.71428571428572</v>
      </c>
      <c r="P44" s="78">
        <v>238.03225806451613</v>
      </c>
      <c r="Q44" s="78">
        <v>269.73333333333335</v>
      </c>
      <c r="R44" s="78">
        <v>305.48979591836735</v>
      </c>
      <c r="S44" s="78">
        <v>333.8</v>
      </c>
      <c r="T44" s="78">
        <v>368.31034482758622</v>
      </c>
      <c r="U44" s="78">
        <v>416.46666666666664</v>
      </c>
      <c r="V44" s="78">
        <v>480.46666666666664</v>
      </c>
      <c r="W44" s="78">
        <v>480.46666666666664</v>
      </c>
      <c r="X44" s="40"/>
    </row>
    <row r="45" spans="1:24">
      <c r="A45" s="40" t="s">
        <v>46</v>
      </c>
      <c r="B45" s="40">
        <v>8</v>
      </c>
      <c r="C45" s="40">
        <f>IF(AND($Z$16=$B45,$AB$16=$A45,'data for calculations'!$F$11&lt;=benchmarking!M45),1,0)</f>
        <v>0</v>
      </c>
      <c r="D45" s="40">
        <f>IF(AND($Z$16=$B45,$AB$16=$A45,'data for calculations'!$F$11&gt;benchmarking!N45,'data for calculations'!$F$11&lt;=benchmarking!O45),1,0)</f>
        <v>0</v>
      </c>
      <c r="E45" s="40">
        <f>IF(AND($Z$16=$B45,$AB$16=$A45,'data for calculations'!$F$11&gt;benchmarking!O45,'data for calculations'!$F$11&lt;=benchmarking!P45),1,0)</f>
        <v>0</v>
      </c>
      <c r="F45" s="40">
        <f>IF(AND($Z$16=$B45,$AB$16=$A45,'data for calculations'!$F$11&gt;benchmarking!P45,'data for calculations'!$F$11&lt;=benchmarking!Q45),1,0)</f>
        <v>0</v>
      </c>
      <c r="G45" s="40">
        <f>IF(AND($Z$16=$B45,$AB$16=$A45,'data for calculations'!$F$11&gt;benchmarking!Q45,'data for calculations'!$F$11&lt;=benchmarking!R45),1,0)</f>
        <v>0</v>
      </c>
      <c r="H45" s="40">
        <f>IF(AND($Z$16=$B45,$AB$16=$A45,'data for calculations'!$F$11&gt;benchmarking!R45,'data for calculations'!$F$11&lt;=benchmarking!S45),1,0)</f>
        <v>0</v>
      </c>
      <c r="I45" s="40">
        <f>IF(AND($Z$16=$B45,$AB$16=$A45,'data for calculations'!$F$11&gt;benchmarking!S45,'data for calculations'!$F$11&lt;=benchmarking!T45),1,0)</f>
        <v>0</v>
      </c>
      <c r="J45" s="40">
        <f>IF(AND($Z$16=$B45,$AB$16=$A45,'data for calculations'!$F$11&gt;benchmarking!T45,'data for calculations'!$F$11&lt;=benchmarking!U45),1,0)</f>
        <v>0</v>
      </c>
      <c r="K45" s="40">
        <f>IF(AND($Z$16=$B45,$AB$16=$A45,'data for calculations'!$F$11&gt;benchmarking!U45,'data for calculations'!$F$11&lt;=benchmarking!V45),1,0)</f>
        <v>0</v>
      </c>
      <c r="L45" s="40">
        <f>IF(AND($Z$16=$B45,$AB$16=$A45,'data for calculations'!$F$13&gt;benchmarking!W45),1,0)</f>
        <v>0</v>
      </c>
      <c r="M45" s="78">
        <v>173.55486111111111</v>
      </c>
      <c r="N45" s="78">
        <v>173.55486111111111</v>
      </c>
      <c r="O45" s="78">
        <v>208.63461538461539</v>
      </c>
      <c r="P45" s="78">
        <v>244.46118951612902</v>
      </c>
      <c r="Q45" s="78">
        <v>276.44254032258061</v>
      </c>
      <c r="R45" s="78">
        <v>310.64764267990074</v>
      </c>
      <c r="S45" s="78">
        <v>339.00416666666666</v>
      </c>
      <c r="T45" s="78">
        <v>368.96041666666667</v>
      </c>
      <c r="U45" s="78">
        <v>415.29166666666663</v>
      </c>
      <c r="V45" s="78">
        <v>478.57291666666663</v>
      </c>
      <c r="W45" s="78">
        <v>478.57291666666663</v>
      </c>
      <c r="X45" s="70"/>
    </row>
    <row r="46" spans="1:24">
      <c r="A46" s="40" t="s">
        <v>46</v>
      </c>
      <c r="B46" s="40">
        <v>9</v>
      </c>
      <c r="C46" s="40">
        <f>IF(AND($Z$16=$B46,$AB$16=$A46,'data for calculations'!$F$11&lt;=benchmarking!M46),1,0)</f>
        <v>0</v>
      </c>
      <c r="D46" s="40">
        <f>IF(AND($Z$16=$B46,$AB$16=$A46,'data for calculations'!$F$11&gt;benchmarking!N46,'data for calculations'!$F$11&lt;=benchmarking!O46),1,0)</f>
        <v>0</v>
      </c>
      <c r="E46" s="40">
        <f>IF(AND($Z$16=$B46,$AB$16=$A46,'data for calculations'!$F$11&gt;benchmarking!O46,'data for calculations'!$F$11&lt;=benchmarking!P46),1,0)</f>
        <v>0</v>
      </c>
      <c r="F46" s="40">
        <f>IF(AND($Z$16=$B46,$AB$16=$A46,'data for calculations'!$F$11&gt;benchmarking!P46,'data for calculations'!$F$11&lt;=benchmarking!Q46),1,0)</f>
        <v>0</v>
      </c>
      <c r="G46" s="40">
        <f>IF(AND($Z$16=$B46,$AB$16=$A46,'data for calculations'!$F$11&gt;benchmarking!Q46,'data for calculations'!$F$11&lt;=benchmarking!R46),1,0)</f>
        <v>0</v>
      </c>
      <c r="H46" s="40">
        <f>IF(AND($Z$16=$B46,$AB$16=$A46,'data for calculations'!$F$11&gt;benchmarking!R46,'data for calculations'!$F$11&lt;=benchmarking!S46),1,0)</f>
        <v>0</v>
      </c>
      <c r="I46" s="40">
        <f>IF(AND($Z$16=$B46,$AB$16=$A46,'data for calculations'!$F$11&gt;benchmarking!S46,'data for calculations'!$F$11&lt;=benchmarking!T46),1,0)</f>
        <v>0</v>
      </c>
      <c r="J46" s="40">
        <f>IF(AND($Z$16=$B46,$AB$16=$A46,'data for calculations'!$F$11&gt;benchmarking!T46,'data for calculations'!$F$11&lt;=benchmarking!U46),1,0)</f>
        <v>0</v>
      </c>
      <c r="K46" s="40">
        <f>IF(AND($Z$16=$B46,$AB$16=$A46,'data for calculations'!$F$11&gt;benchmarking!U46,'data for calculations'!$F$11&lt;=benchmarking!V46),1,0)</f>
        <v>0</v>
      </c>
      <c r="L46" s="40">
        <f>IF(AND($Z$16=$B46,$AB$16=$A46,'data for calculations'!$F$13&gt;benchmarking!W46),1,0)</f>
        <v>0</v>
      </c>
      <c r="M46" s="78">
        <v>161.6</v>
      </c>
      <c r="N46" s="78">
        <v>161.6</v>
      </c>
      <c r="O46" s="78">
        <v>196.33333333333334</v>
      </c>
      <c r="P46" s="78">
        <v>224.14285714285714</v>
      </c>
      <c r="Q46" s="78">
        <v>253.46153846153845</v>
      </c>
      <c r="R46" s="78">
        <v>286.98768472906403</v>
      </c>
      <c r="S46" s="78">
        <v>311.5</v>
      </c>
      <c r="T46" s="78">
        <v>343.51428571428573</v>
      </c>
      <c r="U46" s="78">
        <v>387.57142857142856</v>
      </c>
      <c r="V46" s="78">
        <v>449.33333333333331</v>
      </c>
      <c r="W46" s="78">
        <v>449.33333333333331</v>
      </c>
      <c r="X46" s="40"/>
    </row>
    <row r="47" spans="1:24">
      <c r="A47" s="40" t="s">
        <v>46</v>
      </c>
      <c r="B47" s="40">
        <v>10</v>
      </c>
      <c r="C47" s="40">
        <f>IF(AND($Z$16=$B47,$AB$16=$A47,'data for calculations'!$F$11&lt;=benchmarking!M47),1,0)</f>
        <v>0</v>
      </c>
      <c r="D47" s="40">
        <f>IF(AND($Z$16=$B47,$AB$16=$A47,'data for calculations'!$F$11&gt;benchmarking!N47,'data for calculations'!$F$11&lt;=benchmarking!O47),1,0)</f>
        <v>0</v>
      </c>
      <c r="E47" s="40">
        <f>IF(AND($Z$16=$B47,$AB$16=$A47,'data for calculations'!$F$11&gt;benchmarking!O47,'data for calculations'!$F$11&lt;=benchmarking!P47),1,0)</f>
        <v>0</v>
      </c>
      <c r="F47" s="40">
        <f>IF(AND($Z$16=$B47,$AB$16=$A47,'data for calculations'!$F$11&gt;benchmarking!P47,'data for calculations'!$F$11&lt;=benchmarking!Q47),1,0)</f>
        <v>0</v>
      </c>
      <c r="G47" s="40">
        <f>IF(AND($Z$16=$B47,$AB$16=$A47,'data for calculations'!$F$11&gt;benchmarking!Q47,'data for calculations'!$F$11&lt;=benchmarking!R47),1,0)</f>
        <v>0</v>
      </c>
      <c r="H47" s="40">
        <f>IF(AND($Z$16=$B47,$AB$16=$A47,'data for calculations'!$F$11&gt;benchmarking!R47,'data for calculations'!$F$11&lt;=benchmarking!S47),1,0)</f>
        <v>0</v>
      </c>
      <c r="I47" s="40">
        <f>IF(AND($Z$16=$B47,$AB$16=$A47,'data for calculations'!$F$11&gt;benchmarking!S47,'data for calculations'!$F$11&lt;=benchmarking!T47),1,0)</f>
        <v>0</v>
      </c>
      <c r="J47" s="40">
        <f>IF(AND($Z$16=$B47,$AB$16=$A47,'data for calculations'!$F$11&gt;benchmarking!T47,'data for calculations'!$F$11&lt;=benchmarking!U47),1,0)</f>
        <v>0</v>
      </c>
      <c r="K47" s="40">
        <f>IF(AND($Z$16=$B47,$AB$16=$A47,'data for calculations'!$F$11&gt;benchmarking!U47,'data for calculations'!$F$11&lt;=benchmarking!V47),1,0)</f>
        <v>0</v>
      </c>
      <c r="L47" s="40">
        <f>IF(AND($Z$16=$B47,$AB$16=$A47,'data for calculations'!$F$13&gt;benchmarking!W47),1,0)</f>
        <v>0</v>
      </c>
      <c r="M47" s="78">
        <v>147.73333333333332</v>
      </c>
      <c r="N47" s="78">
        <v>147.73333333333332</v>
      </c>
      <c r="O47" s="78">
        <v>177.90384615384616</v>
      </c>
      <c r="P47" s="78">
        <v>203.58823529411765</v>
      </c>
      <c r="Q47" s="78">
        <v>228.8125</v>
      </c>
      <c r="R47" s="78">
        <v>253.61290322580646</v>
      </c>
      <c r="S47" s="78">
        <v>276.53125</v>
      </c>
      <c r="T47" s="78">
        <v>307.36666666666667</v>
      </c>
      <c r="U47" s="78">
        <v>341</v>
      </c>
      <c r="V47" s="78">
        <v>386.30769230769232</v>
      </c>
      <c r="W47" s="78">
        <v>386.30769230769232</v>
      </c>
      <c r="X47" s="70"/>
    </row>
    <row r="48" spans="1:24">
      <c r="A48" s="40" t="s">
        <v>46</v>
      </c>
      <c r="B48" s="40">
        <v>11</v>
      </c>
      <c r="C48" s="40">
        <f>IF(AND($Z$16=$B48,$AB$16=$A48,'data for calculations'!$F$11&lt;=benchmarking!M48),1,0)</f>
        <v>0</v>
      </c>
      <c r="D48" s="40">
        <f>IF(AND($Z$16=$B48,$AB$16=$A48,'data for calculations'!$F$11&gt;benchmarking!N48,'data for calculations'!$F$11&lt;=benchmarking!O48),1,0)</f>
        <v>0</v>
      </c>
      <c r="E48" s="40">
        <f>IF(AND($Z$16=$B48,$AB$16=$A48,'data for calculations'!$F$11&gt;benchmarking!O48,'data for calculations'!$F$11&lt;=benchmarking!P48),1,0)</f>
        <v>0</v>
      </c>
      <c r="F48" s="40">
        <f>IF(AND($Z$16=$B48,$AB$16=$A48,'data for calculations'!$F$11&gt;benchmarking!P48,'data for calculations'!$F$11&lt;=benchmarking!Q48),1,0)</f>
        <v>0</v>
      </c>
      <c r="G48" s="40">
        <f>IF(AND($Z$16=$B48,$AB$16=$A48,'data for calculations'!$F$11&gt;benchmarking!Q48,'data for calculations'!$F$11&lt;=benchmarking!R48),1,0)</f>
        <v>0</v>
      </c>
      <c r="H48" s="40">
        <f>IF(AND($Z$16=$B48,$AB$16=$A48,'data for calculations'!$F$11&gt;benchmarking!R48,'data for calculations'!$F$11&lt;=benchmarking!S48),1,0)</f>
        <v>0</v>
      </c>
      <c r="I48" s="40">
        <f>IF(AND($Z$16=$B48,$AB$16=$A48,'data for calculations'!$F$11&gt;benchmarking!S48,'data for calculations'!$F$11&lt;=benchmarking!T48),1,0)</f>
        <v>0</v>
      </c>
      <c r="J48" s="40">
        <f>IF(AND($Z$16=$B48,$AB$16=$A48,'data for calculations'!$F$11&gt;benchmarking!T48,'data for calculations'!$F$11&lt;=benchmarking!U48),1,0)</f>
        <v>0</v>
      </c>
      <c r="K48" s="40">
        <f>IF(AND($Z$16=$B48,$AB$16=$A48,'data for calculations'!$F$11&gt;benchmarking!U48,'data for calculations'!$F$11&lt;=benchmarking!V48),1,0)</f>
        <v>0</v>
      </c>
      <c r="L48" s="40">
        <f>IF(AND($Z$16=$B48,$AB$16=$A48,'data for calculations'!$F$13&gt;benchmarking!W48),1,0)</f>
        <v>0</v>
      </c>
      <c r="M48" s="78">
        <v>142.16428571428571</v>
      </c>
      <c r="N48" s="78">
        <v>142.16428571428571</v>
      </c>
      <c r="O48" s="78">
        <v>173.79285714285714</v>
      </c>
      <c r="P48" s="78">
        <v>194.17142857142858</v>
      </c>
      <c r="Q48" s="78">
        <v>212.90512820512819</v>
      </c>
      <c r="R48" s="78">
        <v>239.39285714285717</v>
      </c>
      <c r="S48" s="78">
        <v>268.88333333333333</v>
      </c>
      <c r="T48" s="78">
        <v>292.0333333333333</v>
      </c>
      <c r="U48" s="78">
        <v>322.01666666666665</v>
      </c>
      <c r="V48" s="78">
        <v>373.06666666666666</v>
      </c>
      <c r="W48" s="78">
        <v>373.06666666666666</v>
      </c>
      <c r="X48" s="40"/>
    </row>
    <row r="49" spans="1:24">
      <c r="A49" s="40" t="s">
        <v>46</v>
      </c>
      <c r="B49" s="40">
        <v>12</v>
      </c>
      <c r="C49" s="40">
        <f>IF(AND($Z$16=$B49,$AB$16=$A49,'data for calculations'!$F$11&lt;=benchmarking!M49),1,0)</f>
        <v>0</v>
      </c>
      <c r="D49" s="40">
        <f>IF(AND($Z$16=$B49,$AB$16=$A49,'data for calculations'!$F$11&gt;benchmarking!N49,'data for calculations'!$F$11&lt;=benchmarking!O49),1,0)</f>
        <v>0</v>
      </c>
      <c r="E49" s="40">
        <f>IF(AND($Z$16=$B49,$AB$16=$A49,'data for calculations'!$F$11&gt;benchmarking!O49,'data for calculations'!$F$11&lt;=benchmarking!P49),1,0)</f>
        <v>0</v>
      </c>
      <c r="F49" s="40">
        <f>IF(AND($Z$16=$B49,$AB$16=$A49,'data for calculations'!$F$11&gt;benchmarking!P49,'data for calculations'!$F$11&lt;=benchmarking!Q49),1,0)</f>
        <v>0</v>
      </c>
      <c r="G49" s="40">
        <f>IF(AND($Z$16=$B49,$AB$16=$A49,'data for calculations'!$F$11&gt;benchmarking!Q49,'data for calculations'!$F$11&lt;=benchmarking!R49),1,0)</f>
        <v>0</v>
      </c>
      <c r="H49" s="40">
        <f>IF(AND($Z$16=$B49,$AB$16=$A49,'data for calculations'!$F$11&gt;benchmarking!R49,'data for calculations'!$F$11&lt;=benchmarking!S49),1,0)</f>
        <v>0</v>
      </c>
      <c r="I49" s="40">
        <f>IF(AND($Z$16=$B49,$AB$16=$A49,'data for calculations'!$F$11&gt;benchmarking!S49,'data for calculations'!$F$11&lt;=benchmarking!T49),1,0)</f>
        <v>0</v>
      </c>
      <c r="J49" s="40">
        <f>IF(AND($Z$16=$B49,$AB$16=$A49,'data for calculations'!$F$11&gt;benchmarking!T49,'data for calculations'!$F$11&lt;=benchmarking!U49),1,0)</f>
        <v>0</v>
      </c>
      <c r="K49" s="40">
        <f>IF(AND($Z$16=$B49,$AB$16=$A49,'data for calculations'!$F$11&gt;benchmarking!U49,'data for calculations'!$F$11&lt;=benchmarking!V49),1,0)</f>
        <v>0</v>
      </c>
      <c r="L49" s="40">
        <f>IF(AND($Z$16=$B49,$AB$16=$A49,'data for calculations'!$F$13&gt;benchmarking!W49),1,0)</f>
        <v>0</v>
      </c>
      <c r="M49" s="78">
        <v>142.58484848484846</v>
      </c>
      <c r="N49" s="78">
        <v>142.58484848484846</v>
      </c>
      <c r="O49" s="78">
        <v>168.50416666666666</v>
      </c>
      <c r="P49" s="78">
        <v>189.39166666666665</v>
      </c>
      <c r="Q49" s="78">
        <v>213.07123655913978</v>
      </c>
      <c r="R49" s="78">
        <v>228.2246543778802</v>
      </c>
      <c r="S49" s="78">
        <v>258.45698924731181</v>
      </c>
      <c r="T49" s="78">
        <v>283</v>
      </c>
      <c r="U49" s="78">
        <v>316.63333333333333</v>
      </c>
      <c r="V49" s="78">
        <v>363.92410714285711</v>
      </c>
      <c r="W49" s="78">
        <v>363.92410714285711</v>
      </c>
      <c r="X49" s="70"/>
    </row>
    <row r="50" spans="1:24">
      <c r="A50" s="40" t="s">
        <v>47</v>
      </c>
      <c r="B50" s="40">
        <v>1</v>
      </c>
      <c r="C50" s="40">
        <f>IF(AND($Z$16=$B50,$AB$16=$A50,'data for calculations'!$F$11&lt;=benchmarking!M50),1,0)</f>
        <v>0</v>
      </c>
      <c r="D50" s="40">
        <f>IF(AND($Z$16=$B50,$AB$16=$A50,'data for calculations'!$F$11&gt;benchmarking!N50,'data for calculations'!$F$11&lt;=benchmarking!O50),1,0)</f>
        <v>0</v>
      </c>
      <c r="E50" s="40">
        <f>IF(AND($Z$16=$B50,$AB$16=$A50,'data for calculations'!$F$11&gt;benchmarking!O50,'data for calculations'!$F$11&lt;=benchmarking!P50),1,0)</f>
        <v>0</v>
      </c>
      <c r="F50" s="40">
        <f>IF(AND($Z$16=$B50,$AB$16=$A50,'data for calculations'!$F$11&gt;benchmarking!P50,'data for calculations'!$F$11&lt;=benchmarking!Q50),1,0)</f>
        <v>0</v>
      </c>
      <c r="G50" s="40">
        <f>IF(AND($Z$16=$B50,$AB$16=$A50,'data for calculations'!$F$11&gt;benchmarking!Q50,'data for calculations'!$F$11&lt;=benchmarking!R50),1,0)</f>
        <v>0</v>
      </c>
      <c r="H50" s="40">
        <f>IF(AND($Z$16=$B50,$AB$16=$A50,'data for calculations'!$F$11&gt;benchmarking!R50,'data for calculations'!$F$11&lt;=benchmarking!S50),1,0)</f>
        <v>0</v>
      </c>
      <c r="I50" s="40">
        <f>IF(AND($Z$16=$B50,$AB$16=$A50,'data for calculations'!$F$11&gt;benchmarking!S50,'data for calculations'!$F$11&lt;=benchmarking!T50),1,0)</f>
        <v>0</v>
      </c>
      <c r="J50" s="40">
        <f>IF(AND($Z$16=$B50,$AB$16=$A50,'data for calculations'!$F$11&gt;benchmarking!T50,'data for calculations'!$F$11&lt;=benchmarking!U50),1,0)</f>
        <v>0</v>
      </c>
      <c r="K50" s="40">
        <f>IF(AND($Z$16=$B50,$AB$16=$A50,'data for calculations'!$F$11&gt;benchmarking!U50,'data for calculations'!$F$11&lt;=benchmarking!V50),1,0)</f>
        <v>0</v>
      </c>
      <c r="L50" s="40">
        <f>IF(AND($Z$16=$B50,$AB$16=$A50,'data for calculations'!$F$13&gt;benchmarking!W50),1,0)</f>
        <v>0</v>
      </c>
      <c r="M50" s="78">
        <v>138.48387096774192</v>
      </c>
      <c r="N50" s="78">
        <v>138.48387096774192</v>
      </c>
      <c r="O50" s="78">
        <v>162.27481389578165</v>
      </c>
      <c r="P50" s="78">
        <v>184.67741935483872</v>
      </c>
      <c r="Q50" s="78">
        <v>199.71205357142856</v>
      </c>
      <c r="R50" s="78">
        <v>225.53125</v>
      </c>
      <c r="S50" s="78">
        <v>253.68735632183908</v>
      </c>
      <c r="T50" s="78">
        <v>276.36</v>
      </c>
      <c r="U50" s="78">
        <v>311.14086021505375</v>
      </c>
      <c r="V50" s="78">
        <v>371.06666666666666</v>
      </c>
      <c r="W50" s="78">
        <v>371.06666666666666</v>
      </c>
      <c r="X50" s="40"/>
    </row>
    <row r="51" spans="1:24">
      <c r="A51" s="40" t="s">
        <v>47</v>
      </c>
      <c r="B51" s="40">
        <v>2</v>
      </c>
      <c r="C51" s="40">
        <f>IF(AND($Z$16=$B51,$AB$16=$A51,'data for calculations'!$F$11&lt;=benchmarking!M51),1,0)</f>
        <v>0</v>
      </c>
      <c r="D51" s="40">
        <f>IF(AND($Z$16=$B51,$AB$16=$A51,'data for calculations'!$F$11&gt;benchmarking!N51,'data for calculations'!$F$11&lt;=benchmarking!O51),1,0)</f>
        <v>0</v>
      </c>
      <c r="E51" s="40">
        <f>IF(AND($Z$16=$B51,$AB$16=$A51,'data for calculations'!$F$11&gt;benchmarking!O51,'data for calculations'!$F$11&lt;=benchmarking!P51),1,0)</f>
        <v>0</v>
      </c>
      <c r="F51" s="40">
        <f>IF(AND($Z$16=$B51,$AB$16=$A51,'data for calculations'!$F$11&gt;benchmarking!P51,'data for calculations'!$F$11&lt;=benchmarking!Q51),1,0)</f>
        <v>0</v>
      </c>
      <c r="G51" s="40">
        <f>IF(AND($Z$16=$B51,$AB$16=$A51,'data for calculations'!$F$11&gt;benchmarking!Q51,'data for calculations'!$F$11&lt;=benchmarking!R51),1,0)</f>
        <v>0</v>
      </c>
      <c r="H51" s="40">
        <f>IF(AND($Z$16=$B51,$AB$16=$A51,'data for calculations'!$F$11&gt;benchmarking!R51,'data for calculations'!$F$11&lt;=benchmarking!S51),1,0)</f>
        <v>0</v>
      </c>
      <c r="I51" s="40">
        <f>IF(AND($Z$16=$B51,$AB$16=$A51,'data for calculations'!$F$11&gt;benchmarking!S51,'data for calculations'!$F$11&lt;=benchmarking!T51),1,0)</f>
        <v>0</v>
      </c>
      <c r="J51" s="40">
        <f>IF(AND($Z$16=$B51,$AB$16=$A51,'data for calculations'!$F$11&gt;benchmarking!T51,'data for calculations'!$F$11&lt;=benchmarking!U51),1,0)</f>
        <v>0</v>
      </c>
      <c r="K51" s="40">
        <f>IF(AND($Z$16=$B51,$AB$16=$A51,'data for calculations'!$F$11&gt;benchmarking!U51,'data for calculations'!$F$11&lt;=benchmarking!V51),1,0)</f>
        <v>0</v>
      </c>
      <c r="L51" s="40">
        <f>IF(AND($Z$16=$B51,$AB$16=$A51,'data for calculations'!$F$13&gt;benchmarking!W51),1,0)</f>
        <v>0</v>
      </c>
      <c r="M51" s="78">
        <v>141.86046511627907</v>
      </c>
      <c r="N51" s="78">
        <v>141.86046511627907</v>
      </c>
      <c r="O51" s="78">
        <v>175</v>
      </c>
      <c r="P51" s="78">
        <v>190.66666666666666</v>
      </c>
      <c r="Q51" s="78">
        <v>214.43333333333334</v>
      </c>
      <c r="R51" s="78">
        <v>235.81084656084658</v>
      </c>
      <c r="S51" s="78">
        <v>262.18181818181819</v>
      </c>
      <c r="T51" s="78">
        <v>299.53658536585368</v>
      </c>
      <c r="U51" s="78">
        <v>339.71428571428572</v>
      </c>
      <c r="V51" s="78">
        <v>412.23529411764707</v>
      </c>
      <c r="W51" s="78">
        <v>412.23529411764707</v>
      </c>
      <c r="X51" s="70"/>
    </row>
    <row r="52" spans="1:24">
      <c r="A52" s="40" t="s">
        <v>47</v>
      </c>
      <c r="B52" s="40">
        <v>3</v>
      </c>
      <c r="C52" s="40">
        <f>IF(AND($Z$16=$B52,$AB$16=$A52,'data for calculations'!$F$11&lt;=benchmarking!M52),1,0)</f>
        <v>0</v>
      </c>
      <c r="D52" s="40">
        <f>IF(AND($Z$16=$B52,$AB$16=$A52,'data for calculations'!$F$11&gt;benchmarking!N52,'data for calculations'!$F$11&lt;=benchmarking!O52),1,0)</f>
        <v>0</v>
      </c>
      <c r="E52" s="40">
        <f>IF(AND($Z$16=$B52,$AB$16=$A52,'data for calculations'!$F$11&gt;benchmarking!O52,'data for calculations'!$F$11&lt;=benchmarking!P52),1,0)</f>
        <v>0</v>
      </c>
      <c r="F52" s="40">
        <f>IF(AND($Z$16=$B52,$AB$16=$A52,'data for calculations'!$F$11&gt;benchmarking!P52,'data for calculations'!$F$11&lt;=benchmarking!Q52),1,0)</f>
        <v>0</v>
      </c>
      <c r="G52" s="40">
        <f>IF(AND($Z$16=$B52,$AB$16=$A52,'data for calculations'!$F$11&gt;benchmarking!Q52,'data for calculations'!$F$11&lt;=benchmarking!R52),1,0)</f>
        <v>0</v>
      </c>
      <c r="H52" s="40">
        <f>IF(AND($Z$16=$B52,$AB$16=$A52,'data for calculations'!$F$11&gt;benchmarking!R52,'data for calculations'!$F$11&lt;=benchmarking!S52),1,0)</f>
        <v>0</v>
      </c>
      <c r="I52" s="40">
        <f>IF(AND($Z$16=$B52,$AB$16=$A52,'data for calculations'!$F$11&gt;benchmarking!S52,'data for calculations'!$F$11&lt;=benchmarking!T52),1,0)</f>
        <v>0</v>
      </c>
      <c r="J52" s="40">
        <f>IF(AND($Z$16=$B52,$AB$16=$A52,'data for calculations'!$F$11&gt;benchmarking!T52,'data for calculations'!$F$11&lt;=benchmarking!U52),1,0)</f>
        <v>0</v>
      </c>
      <c r="K52" s="40">
        <f>IF(AND($Z$16=$B52,$AB$16=$A52,'data for calculations'!$F$11&gt;benchmarking!U52,'data for calculations'!$F$11&lt;=benchmarking!V52),1,0)</f>
        <v>0</v>
      </c>
      <c r="L52" s="40">
        <f>IF(AND($Z$16=$B52,$AB$16=$A52,'data for calculations'!$F$13&gt;benchmarking!W52),1,0)</f>
        <v>0</v>
      </c>
      <c r="M52" s="78">
        <v>139.67741935483872</v>
      </c>
      <c r="N52" s="78">
        <v>139.67741935483872</v>
      </c>
      <c r="O52" s="78">
        <v>170.30434782608697</v>
      </c>
      <c r="P52" s="78">
        <v>194.7741935483871</v>
      </c>
      <c r="Q52" s="78">
        <v>210.19230769230768</v>
      </c>
      <c r="R52" s="78">
        <v>233</v>
      </c>
      <c r="S52" s="78">
        <v>259.8</v>
      </c>
      <c r="T52" s="78">
        <v>286.57142857142856</v>
      </c>
      <c r="U52" s="78">
        <v>324</v>
      </c>
      <c r="V52" s="78">
        <v>412</v>
      </c>
      <c r="W52" s="78">
        <v>412</v>
      </c>
      <c r="X52" s="40"/>
    </row>
    <row r="53" spans="1:24">
      <c r="A53" s="40" t="s">
        <v>47</v>
      </c>
      <c r="B53" s="40">
        <v>4</v>
      </c>
      <c r="C53" s="40">
        <f>IF(AND($Z$16=$B53,$AB$16=$A53,'data for calculations'!$F$11&lt;=benchmarking!M53),1,0)</f>
        <v>0</v>
      </c>
      <c r="D53" s="40">
        <f>IF(AND($Z$16=$B53,$AB$16=$A53,'data for calculations'!$F$11&gt;benchmarking!N53,'data for calculations'!$F$11&lt;=benchmarking!O53),1,0)</f>
        <v>0</v>
      </c>
      <c r="E53" s="40">
        <f>IF(AND($Z$16=$B53,$AB$16=$A53,'data for calculations'!$F$11&gt;benchmarking!O53,'data for calculations'!$F$11&lt;=benchmarking!P53),1,0)</f>
        <v>0</v>
      </c>
      <c r="F53" s="40">
        <f>IF(AND($Z$16=$B53,$AB$16=$A53,'data for calculations'!$F$11&gt;benchmarking!P53,'data for calculations'!$F$11&lt;=benchmarking!Q53),1,0)</f>
        <v>0</v>
      </c>
      <c r="G53" s="40">
        <f>IF(AND($Z$16=$B53,$AB$16=$A53,'data for calculations'!$F$11&gt;benchmarking!Q53,'data for calculations'!$F$11&lt;=benchmarking!R53),1,0)</f>
        <v>0</v>
      </c>
      <c r="H53" s="40">
        <f>IF(AND($Z$16=$B53,$AB$16=$A53,'data for calculations'!$F$11&gt;benchmarking!R53,'data for calculations'!$F$11&lt;=benchmarking!S53),1,0)</f>
        <v>0</v>
      </c>
      <c r="I53" s="40">
        <f>IF(AND($Z$16=$B53,$AB$16=$A53,'data for calculations'!$F$11&gt;benchmarking!S53,'data for calculations'!$F$11&lt;=benchmarking!T53),1,0)</f>
        <v>0</v>
      </c>
      <c r="J53" s="40">
        <f>IF(AND($Z$16=$B53,$AB$16=$A53,'data for calculations'!$F$11&gt;benchmarking!T53,'data for calculations'!$F$11&lt;=benchmarking!U53),1,0)</f>
        <v>0</v>
      </c>
      <c r="K53" s="40">
        <f>IF(AND($Z$16=$B53,$AB$16=$A53,'data for calculations'!$F$11&gt;benchmarking!U53,'data for calculations'!$F$11&lt;=benchmarking!V53),1,0)</f>
        <v>0</v>
      </c>
      <c r="L53" s="40">
        <f>IF(AND($Z$16=$B53,$AB$16=$A53,'data for calculations'!$F$13&gt;benchmarking!W53),1,0)</f>
        <v>0</v>
      </c>
      <c r="M53" s="78">
        <v>144.6888888888889</v>
      </c>
      <c r="N53" s="78">
        <v>144.6888888888889</v>
      </c>
      <c r="O53" s="78">
        <v>170.79310344827587</v>
      </c>
      <c r="P53" s="78">
        <v>195.25423728813558</v>
      </c>
      <c r="Q53" s="78">
        <v>212.33333333333334</v>
      </c>
      <c r="R53" s="78">
        <v>230.13333333333333</v>
      </c>
      <c r="S53" s="78">
        <v>251.64285714285714</v>
      </c>
      <c r="T53" s="78">
        <v>279.05</v>
      </c>
      <c r="U53" s="78">
        <v>319.27272727272725</v>
      </c>
      <c r="V53" s="78">
        <v>385.7560975609756</v>
      </c>
      <c r="W53" s="78">
        <v>385.7560975609756</v>
      </c>
      <c r="X53" s="70"/>
    </row>
    <row r="54" spans="1:24">
      <c r="A54" s="40" t="s">
        <v>47</v>
      </c>
      <c r="B54" s="40">
        <v>5</v>
      </c>
      <c r="C54" s="40">
        <f>IF(AND($Z$16=$B54,$AB$16=$A54,'data for calculations'!$F$11&lt;=benchmarking!M54),1,0)</f>
        <v>0</v>
      </c>
      <c r="D54" s="40">
        <f>IF(AND($Z$16=$B54,$AB$16=$A54,'data for calculations'!$F$11&gt;benchmarking!N54,'data for calculations'!$F$11&lt;=benchmarking!O54),1,0)</f>
        <v>0</v>
      </c>
      <c r="E54" s="40">
        <f>IF(AND($Z$16=$B54,$AB$16=$A54,'data for calculations'!$F$11&gt;benchmarking!O54,'data for calculations'!$F$11&lt;=benchmarking!P54),1,0)</f>
        <v>0</v>
      </c>
      <c r="F54" s="40">
        <f>IF(AND($Z$16=$B54,$AB$16=$A54,'data for calculations'!$F$11&gt;benchmarking!P54,'data for calculations'!$F$11&lt;=benchmarking!Q54),1,0)</f>
        <v>0</v>
      </c>
      <c r="G54" s="40">
        <f>IF(AND($Z$16=$B54,$AB$16=$A54,'data for calculations'!$F$11&gt;benchmarking!Q54,'data for calculations'!$F$11&lt;=benchmarking!R54),1,0)</f>
        <v>0</v>
      </c>
      <c r="H54" s="40">
        <f>IF(AND($Z$16=$B54,$AB$16=$A54,'data for calculations'!$F$11&gt;benchmarking!R54,'data for calculations'!$F$11&lt;=benchmarking!S54),1,0)</f>
        <v>0</v>
      </c>
      <c r="I54" s="40">
        <f>IF(AND($Z$16=$B54,$AB$16=$A54,'data for calculations'!$F$11&gt;benchmarking!S54,'data for calculations'!$F$11&lt;=benchmarking!T54),1,0)</f>
        <v>0</v>
      </c>
      <c r="J54" s="40">
        <f>IF(AND($Z$16=$B54,$AB$16=$A54,'data for calculations'!$F$11&gt;benchmarking!T54,'data for calculations'!$F$11&lt;=benchmarking!U54),1,0)</f>
        <v>0</v>
      </c>
      <c r="K54" s="40">
        <f>IF(AND($Z$16=$B54,$AB$16=$A54,'data for calculations'!$F$11&gt;benchmarking!U54,'data for calculations'!$F$11&lt;=benchmarking!V54),1,0)</f>
        <v>0</v>
      </c>
      <c r="L54" s="40">
        <f>IF(AND($Z$16=$B54,$AB$16=$A54,'data for calculations'!$F$13&gt;benchmarking!W54),1,0)</f>
        <v>0</v>
      </c>
      <c r="M54" s="78">
        <v>151.36781609195401</v>
      </c>
      <c r="N54" s="78">
        <v>151.36781609195401</v>
      </c>
      <c r="O54" s="78">
        <v>169.10909090909092</v>
      </c>
      <c r="P54" s="78">
        <v>194.79313929313929</v>
      </c>
      <c r="Q54" s="78">
        <v>217.49139784946237</v>
      </c>
      <c r="R54" s="78">
        <v>232.82777777777778</v>
      </c>
      <c r="S54" s="78">
        <v>257.08087431693991</v>
      </c>
      <c r="T54" s="78">
        <v>279.97365591397852</v>
      </c>
      <c r="U54" s="78">
        <v>320.69825268817203</v>
      </c>
      <c r="V54" s="78">
        <v>374.80376344086017</v>
      </c>
      <c r="W54" s="78">
        <v>374.80376344086017</v>
      </c>
      <c r="X54" s="40"/>
    </row>
    <row r="55" spans="1:24">
      <c r="A55" s="40" t="s">
        <v>47</v>
      </c>
      <c r="B55" s="40">
        <v>6</v>
      </c>
      <c r="C55" s="40">
        <f>IF(AND($Z$16=$B55,$AB$16=$A55,'data for calculations'!$F$11&lt;=benchmarking!M55),1,0)</f>
        <v>0</v>
      </c>
      <c r="D55" s="40">
        <f>IF(AND($Z$16=$B55,$AB$16=$A55,'data for calculations'!$F$11&gt;benchmarking!N55,'data for calculations'!$F$11&lt;=benchmarking!O55),1,0)</f>
        <v>0</v>
      </c>
      <c r="E55" s="40">
        <f>IF(AND($Z$16=$B55,$AB$16=$A55,'data for calculations'!$F$11&gt;benchmarking!O55,'data for calculations'!$F$11&lt;=benchmarking!P55),1,0)</f>
        <v>0</v>
      </c>
      <c r="F55" s="40">
        <f>IF(AND($Z$16=$B55,$AB$16=$A55,'data for calculations'!$F$11&gt;benchmarking!P55,'data for calculations'!$F$11&lt;=benchmarking!Q55),1,0)</f>
        <v>0</v>
      </c>
      <c r="G55" s="40">
        <f>IF(AND($Z$16=$B55,$AB$16=$A55,'data for calculations'!$F$11&gt;benchmarking!Q55,'data for calculations'!$F$11&lt;=benchmarking!R55),1,0)</f>
        <v>0</v>
      </c>
      <c r="H55" s="40">
        <f>IF(AND($Z$16=$B55,$AB$16=$A55,'data for calculations'!$F$11&gt;benchmarking!R55,'data for calculations'!$F$11&lt;=benchmarking!S55),1,0)</f>
        <v>0</v>
      </c>
      <c r="I55" s="40">
        <f>IF(AND($Z$16=$B55,$AB$16=$A55,'data for calculations'!$F$11&gt;benchmarking!S55,'data for calculations'!$F$11&lt;=benchmarking!T55),1,0)</f>
        <v>0</v>
      </c>
      <c r="J55" s="40">
        <f>IF(AND($Z$16=$B55,$AB$16=$A55,'data for calculations'!$F$11&gt;benchmarking!T55,'data for calculations'!$F$11&lt;=benchmarking!U55),1,0)</f>
        <v>0</v>
      </c>
      <c r="K55" s="40">
        <f>IF(AND($Z$16=$B55,$AB$16=$A55,'data for calculations'!$F$11&gt;benchmarking!U55,'data for calculations'!$F$11&lt;=benchmarking!V55),1,0)</f>
        <v>0</v>
      </c>
      <c r="L55" s="40">
        <f>IF(AND($Z$16=$B55,$AB$16=$A55,'data for calculations'!$F$13&gt;benchmarking!W55),1,0)</f>
        <v>0</v>
      </c>
      <c r="M55" s="78">
        <v>157.31034482758622</v>
      </c>
      <c r="N55" s="78">
        <v>157.31034482758622</v>
      </c>
      <c r="O55" s="78">
        <v>183.6</v>
      </c>
      <c r="P55" s="78">
        <v>203.14285714285714</v>
      </c>
      <c r="Q55" s="78">
        <v>231.26666666666668</v>
      </c>
      <c r="R55" s="78">
        <v>250.96666666666667</v>
      </c>
      <c r="S55" s="78">
        <v>271.09615384615387</v>
      </c>
      <c r="T55" s="78">
        <v>300.69491525423729</v>
      </c>
      <c r="U55" s="78">
        <v>351.24074074074076</v>
      </c>
      <c r="V55" s="78">
        <v>420.4871794871795</v>
      </c>
      <c r="W55" s="78">
        <v>420.4871794871795</v>
      </c>
      <c r="X55" s="70"/>
    </row>
    <row r="56" spans="1:24">
      <c r="A56" s="40" t="s">
        <v>47</v>
      </c>
      <c r="B56" s="40">
        <v>7</v>
      </c>
      <c r="C56" s="40">
        <f>IF(AND($Z$16=$B56,$AB$16=$A56,'data for calculations'!$F$11&lt;=benchmarking!M56),1,0)</f>
        <v>0</v>
      </c>
      <c r="D56" s="40">
        <f>IF(AND($Z$16=$B56,$AB$16=$A56,'data for calculations'!$F$11&gt;benchmarking!N56,'data for calculations'!$F$11&lt;=benchmarking!O56),1,0)</f>
        <v>0</v>
      </c>
      <c r="E56" s="40">
        <f>IF(AND($Z$16=$B56,$AB$16=$A56,'data for calculations'!$F$11&gt;benchmarking!O56,'data for calculations'!$F$11&lt;=benchmarking!P56),1,0)</f>
        <v>0</v>
      </c>
      <c r="F56" s="40">
        <f>IF(AND($Z$16=$B56,$AB$16=$A56,'data for calculations'!$F$11&gt;benchmarking!P56,'data for calculations'!$F$11&lt;=benchmarking!Q56),1,0)</f>
        <v>0</v>
      </c>
      <c r="G56" s="40">
        <f>IF(AND($Z$16=$B56,$AB$16=$A56,'data for calculations'!$F$11&gt;benchmarking!Q56,'data for calculations'!$F$11&lt;=benchmarking!R56),1,0)</f>
        <v>0</v>
      </c>
      <c r="H56" s="40">
        <f>IF(AND($Z$16=$B56,$AB$16=$A56,'data for calculations'!$F$11&gt;benchmarking!R56,'data for calculations'!$F$11&lt;=benchmarking!S56),1,0)</f>
        <v>0</v>
      </c>
      <c r="I56" s="40">
        <f>IF(AND($Z$16=$B56,$AB$16=$A56,'data for calculations'!$F$11&gt;benchmarking!S56,'data for calculations'!$F$11&lt;=benchmarking!T56),1,0)</f>
        <v>0</v>
      </c>
      <c r="J56" s="40">
        <f>IF(AND($Z$16=$B56,$AB$16=$A56,'data for calculations'!$F$11&gt;benchmarking!T56,'data for calculations'!$F$11&lt;=benchmarking!U56),1,0)</f>
        <v>0</v>
      </c>
      <c r="K56" s="40">
        <f>IF(AND($Z$16=$B56,$AB$16=$A56,'data for calculations'!$F$11&gt;benchmarking!U56,'data for calculations'!$F$11&lt;=benchmarking!V56),1,0)</f>
        <v>0</v>
      </c>
      <c r="L56" s="40">
        <f>IF(AND($Z$16=$B56,$AB$16=$A56,'data for calculations'!$F$13&gt;benchmarking!W56),1,0)</f>
        <v>0</v>
      </c>
      <c r="M56" s="78">
        <v>166.6875</v>
      </c>
      <c r="N56" s="78">
        <v>166.6875</v>
      </c>
      <c r="O56" s="78">
        <v>194</v>
      </c>
      <c r="P56" s="78">
        <v>218.77272727272728</v>
      </c>
      <c r="Q56" s="78">
        <v>244.92307692307693</v>
      </c>
      <c r="R56" s="78">
        <v>267.51612903225805</v>
      </c>
      <c r="S56" s="78">
        <v>300.59259259259261</v>
      </c>
      <c r="T56" s="78">
        <v>326.96296296296299</v>
      </c>
      <c r="U56" s="78">
        <v>372.44444444444446</v>
      </c>
      <c r="V56" s="78">
        <v>460.86666666666667</v>
      </c>
      <c r="W56" s="78">
        <v>460.86666666666667</v>
      </c>
      <c r="X56" s="40"/>
    </row>
    <row r="57" spans="1:24">
      <c r="A57" s="40" t="s">
        <v>47</v>
      </c>
      <c r="B57" s="40">
        <v>8</v>
      </c>
      <c r="C57" s="40">
        <f>IF(AND($Z$16=$B57,$AB$16=$A57,'data for calculations'!$F$11&lt;=benchmarking!M57),1,0)</f>
        <v>0</v>
      </c>
      <c r="D57" s="40">
        <f>IF(AND($Z$16=$B57,$AB$16=$A57,'data for calculations'!$F$11&gt;benchmarking!N57,'data for calculations'!$F$11&lt;=benchmarking!O57),1,0)</f>
        <v>0</v>
      </c>
      <c r="E57" s="40">
        <f>IF(AND($Z$16=$B57,$AB$16=$A57,'data for calculations'!$F$11&gt;benchmarking!O57,'data for calculations'!$F$11&lt;=benchmarking!P57),1,0)</f>
        <v>0</v>
      </c>
      <c r="F57" s="40">
        <f>IF(AND($Z$16=$B57,$AB$16=$A57,'data for calculations'!$F$11&gt;benchmarking!P57,'data for calculations'!$F$11&lt;=benchmarking!Q57),1,0)</f>
        <v>0</v>
      </c>
      <c r="G57" s="40">
        <f>IF(AND($Z$16=$B57,$AB$16=$A57,'data for calculations'!$F$11&gt;benchmarking!Q57,'data for calculations'!$F$11&lt;=benchmarking!R57),1,0)</f>
        <v>0</v>
      </c>
      <c r="H57" s="40">
        <f>IF(AND($Z$16=$B57,$AB$16=$A57,'data for calculations'!$F$11&gt;benchmarking!R57,'data for calculations'!$F$11&lt;=benchmarking!S57),1,0)</f>
        <v>0</v>
      </c>
      <c r="I57" s="40">
        <f>IF(AND($Z$16=$B57,$AB$16=$A57,'data for calculations'!$F$11&gt;benchmarking!S57,'data for calculations'!$F$11&lt;=benchmarking!T57),1,0)</f>
        <v>0</v>
      </c>
      <c r="J57" s="40">
        <f>IF(AND($Z$16=$B57,$AB$16=$A57,'data for calculations'!$F$11&gt;benchmarking!T57,'data for calculations'!$F$11&lt;=benchmarking!U57),1,0)</f>
        <v>0</v>
      </c>
      <c r="K57" s="40">
        <f>IF(AND($Z$16=$B57,$AB$16=$A57,'data for calculations'!$F$11&gt;benchmarking!U57,'data for calculations'!$F$11&lt;=benchmarking!V57),1,0)</f>
        <v>0</v>
      </c>
      <c r="L57" s="40">
        <f>IF(AND($Z$16=$B57,$AB$16=$A57,'data for calculations'!$F$13&gt;benchmarking!W57),1,0)</f>
        <v>0</v>
      </c>
      <c r="M57" s="78">
        <v>166.03225806451613</v>
      </c>
      <c r="N57" s="78">
        <v>166.03225806451613</v>
      </c>
      <c r="O57" s="78">
        <v>202.42307692307693</v>
      </c>
      <c r="P57" s="78">
        <v>223.69230769230768</v>
      </c>
      <c r="Q57" s="78">
        <v>249.04166666666666</v>
      </c>
      <c r="R57" s="78">
        <v>272.54374999999999</v>
      </c>
      <c r="S57" s="78">
        <v>301.24590163934425</v>
      </c>
      <c r="T57" s="78">
        <v>331.65909090909093</v>
      </c>
      <c r="U57" s="78">
        <v>377.31818181818181</v>
      </c>
      <c r="V57" s="78">
        <v>471.90322580645159</v>
      </c>
      <c r="W57" s="78">
        <v>471.90322580645159</v>
      </c>
      <c r="X57" s="70"/>
    </row>
    <row r="58" spans="1:24">
      <c r="A58" s="40" t="s">
        <v>47</v>
      </c>
      <c r="B58" s="40">
        <v>9</v>
      </c>
      <c r="C58" s="40">
        <f>IF(AND($Z$16=$B58,$AB$16=$A58,'data for calculations'!$F$11&lt;=benchmarking!M58),1,0)</f>
        <v>0</v>
      </c>
      <c r="D58" s="40">
        <f>IF(AND($Z$16=$B58,$AB$16=$A58,'data for calculations'!$F$11&gt;benchmarking!N58,'data for calculations'!$F$11&lt;=benchmarking!O58),1,0)</f>
        <v>0</v>
      </c>
      <c r="E58" s="40">
        <f>IF(AND($Z$16=$B58,$AB$16=$A58,'data for calculations'!$F$11&gt;benchmarking!O58,'data for calculations'!$F$11&lt;=benchmarking!P58),1,0)</f>
        <v>0</v>
      </c>
      <c r="F58" s="40">
        <f>IF(AND($Z$16=$B58,$AB$16=$A58,'data for calculations'!$F$11&gt;benchmarking!P58,'data for calculations'!$F$11&lt;=benchmarking!Q58),1,0)</f>
        <v>0</v>
      </c>
      <c r="G58" s="40">
        <f>IF(AND($Z$16=$B58,$AB$16=$A58,'data for calculations'!$F$11&gt;benchmarking!Q58,'data for calculations'!$F$11&lt;=benchmarking!R58),1,0)</f>
        <v>0</v>
      </c>
      <c r="H58" s="40">
        <f>IF(AND($Z$16=$B58,$AB$16=$A58,'data for calculations'!$F$11&gt;benchmarking!R58,'data for calculations'!$F$11&lt;=benchmarking!S58),1,0)</f>
        <v>0</v>
      </c>
      <c r="I58" s="40">
        <f>IF(AND($Z$16=$B58,$AB$16=$A58,'data for calculations'!$F$11&gt;benchmarking!S58,'data for calculations'!$F$11&lt;=benchmarking!T58),1,0)</f>
        <v>0</v>
      </c>
      <c r="J58" s="40">
        <f>IF(AND($Z$16=$B58,$AB$16=$A58,'data for calculations'!$F$11&gt;benchmarking!T58,'data for calculations'!$F$11&lt;=benchmarking!U58),1,0)</f>
        <v>0</v>
      </c>
      <c r="K58" s="40">
        <f>IF(AND($Z$16=$B58,$AB$16=$A58,'data for calculations'!$F$11&gt;benchmarking!U58,'data for calculations'!$F$11&lt;=benchmarking!V58),1,0)</f>
        <v>0</v>
      </c>
      <c r="L58" s="40">
        <f>IF(AND($Z$16=$B58,$AB$16=$A58,'data for calculations'!$F$13&gt;benchmarking!W58),1,0)</f>
        <v>0</v>
      </c>
      <c r="M58" s="78">
        <v>151.88333333333333</v>
      </c>
      <c r="N58" s="78">
        <v>151.88333333333333</v>
      </c>
      <c r="O58" s="78">
        <v>184.21428571428572</v>
      </c>
      <c r="P58" s="78">
        <v>212.62068965517241</v>
      </c>
      <c r="Q58" s="78">
        <v>236.54166666666666</v>
      </c>
      <c r="R58" s="78">
        <v>259.63636363636363</v>
      </c>
      <c r="S58" s="78">
        <v>283.92857142857144</v>
      </c>
      <c r="T58" s="78">
        <v>319.39999999999998</v>
      </c>
      <c r="U58" s="78">
        <v>355.13333333333333</v>
      </c>
      <c r="V58" s="78">
        <v>418.66666666666669</v>
      </c>
      <c r="W58" s="78">
        <v>418.66666666666669</v>
      </c>
      <c r="X58" s="40"/>
    </row>
    <row r="59" spans="1:24">
      <c r="A59" s="40" t="s">
        <v>47</v>
      </c>
      <c r="B59" s="40">
        <v>10</v>
      </c>
      <c r="C59" s="40">
        <f>IF(AND($Z$16=$B59,$AB$16=$A59,'data for calculations'!$F$11&lt;=benchmarking!M59),1,0)</f>
        <v>0</v>
      </c>
      <c r="D59" s="40">
        <f>IF(AND($Z$16=$B59,$AB$16=$A59,'data for calculations'!$F$11&gt;benchmarking!N59,'data for calculations'!$F$11&lt;=benchmarking!O59),1,0)</f>
        <v>0</v>
      </c>
      <c r="E59" s="40">
        <f>IF(AND($Z$16=$B59,$AB$16=$A59,'data for calculations'!$F$11&gt;benchmarking!O59,'data for calculations'!$F$11&lt;=benchmarking!P59),1,0)</f>
        <v>0</v>
      </c>
      <c r="F59" s="40">
        <f>IF(AND($Z$16=$B59,$AB$16=$A59,'data for calculations'!$F$11&gt;benchmarking!P59,'data for calculations'!$F$11&lt;=benchmarking!Q59),1,0)</f>
        <v>0</v>
      </c>
      <c r="G59" s="40">
        <f>IF(AND($Z$16=$B59,$AB$16=$A59,'data for calculations'!$F$11&gt;benchmarking!Q59,'data for calculations'!$F$11&lt;=benchmarking!R59),1,0)</f>
        <v>0</v>
      </c>
      <c r="H59" s="40">
        <f>IF(AND($Z$16=$B59,$AB$16=$A59,'data for calculations'!$F$11&gt;benchmarking!R59,'data for calculations'!$F$11&lt;=benchmarking!S59),1,0)</f>
        <v>0</v>
      </c>
      <c r="I59" s="40">
        <f>IF(AND($Z$16=$B59,$AB$16=$A59,'data for calculations'!$F$11&gt;benchmarking!S59,'data for calculations'!$F$11&lt;=benchmarking!T59),1,0)</f>
        <v>0</v>
      </c>
      <c r="J59" s="40">
        <f>IF(AND($Z$16=$B59,$AB$16=$A59,'data for calculations'!$F$11&gt;benchmarking!T59,'data for calculations'!$F$11&lt;=benchmarking!U59),1,0)</f>
        <v>0</v>
      </c>
      <c r="K59" s="40">
        <f>IF(AND($Z$16=$B59,$AB$16=$A59,'data for calculations'!$F$11&gt;benchmarking!U59,'data for calculations'!$F$11&lt;=benchmarking!V59),1,0)</f>
        <v>0</v>
      </c>
      <c r="L59" s="40">
        <f>IF(AND($Z$16=$B59,$AB$16=$A59,'data for calculations'!$F$13&gt;benchmarking!W59),1,0)</f>
        <v>0</v>
      </c>
      <c r="M59" s="78">
        <v>147.25806451612902</v>
      </c>
      <c r="N59" s="78">
        <v>147.25806451612902</v>
      </c>
      <c r="O59" s="78">
        <v>175.00229885057473</v>
      </c>
      <c r="P59" s="78">
        <v>194.83333333333334</v>
      </c>
      <c r="Q59" s="78">
        <v>215.98387096774195</v>
      </c>
      <c r="R59" s="78">
        <v>239.03125</v>
      </c>
      <c r="S59" s="78">
        <v>252.37962962962962</v>
      </c>
      <c r="T59" s="78">
        <v>281.46666666666664</v>
      </c>
      <c r="U59" s="78">
        <v>308.51249999999999</v>
      </c>
      <c r="V59" s="78">
        <v>368.8</v>
      </c>
      <c r="W59" s="78">
        <v>368.8</v>
      </c>
      <c r="X59" s="70"/>
    </row>
    <row r="60" spans="1:24">
      <c r="A60" s="40" t="s">
        <v>47</v>
      </c>
      <c r="B60" s="40">
        <v>11</v>
      </c>
      <c r="C60" s="40">
        <f>IF(AND($Z$16=$B60,$AB$16=$A60,'data for calculations'!$F$11&lt;=benchmarking!M60),1,0)</f>
        <v>0</v>
      </c>
      <c r="D60" s="40">
        <f>IF(AND($Z$16=$B60,$AB$16=$A60,'data for calculations'!$F$11&gt;benchmarking!N60,'data for calculations'!$F$11&lt;=benchmarking!O60),1,0)</f>
        <v>0</v>
      </c>
      <c r="E60" s="40">
        <f>IF(AND($Z$16=$B60,$AB$16=$A60,'data for calculations'!$F$11&gt;benchmarking!O60,'data for calculations'!$F$11&lt;=benchmarking!P60),1,0)</f>
        <v>0</v>
      </c>
      <c r="F60" s="40">
        <f>IF(AND($Z$16=$B60,$AB$16=$A60,'data for calculations'!$F$11&gt;benchmarking!P60,'data for calculations'!$F$11&lt;=benchmarking!Q60),1,0)</f>
        <v>0</v>
      </c>
      <c r="G60" s="40">
        <f>IF(AND($Z$16=$B60,$AB$16=$A60,'data for calculations'!$F$11&gt;benchmarking!Q60,'data for calculations'!$F$11&lt;=benchmarking!R60),1,0)</f>
        <v>0</v>
      </c>
      <c r="H60" s="40">
        <f>IF(AND($Z$16=$B60,$AB$16=$A60,'data for calculations'!$F$11&gt;benchmarking!R60,'data for calculations'!$F$11&lt;=benchmarking!S60),1,0)</f>
        <v>0</v>
      </c>
      <c r="I60" s="40">
        <f>IF(AND($Z$16=$B60,$AB$16=$A60,'data for calculations'!$F$11&gt;benchmarking!S60,'data for calculations'!$F$11&lt;=benchmarking!T60),1,0)</f>
        <v>0</v>
      </c>
      <c r="J60" s="40">
        <f>IF(AND($Z$16=$B60,$AB$16=$A60,'data for calculations'!$F$11&gt;benchmarking!T60,'data for calculations'!$F$11&lt;=benchmarking!U60),1,0)</f>
        <v>0</v>
      </c>
      <c r="K60" s="40">
        <f>IF(AND($Z$16=$B60,$AB$16=$A60,'data for calculations'!$F$11&gt;benchmarking!U60,'data for calculations'!$F$11&lt;=benchmarking!V60),1,0)</f>
        <v>0</v>
      </c>
      <c r="L60" s="40">
        <f>IF(AND($Z$16=$B60,$AB$16=$A60,'data for calculations'!$F$13&gt;benchmarking!W60),1,0)</f>
        <v>0</v>
      </c>
      <c r="M60" s="78">
        <v>145.125</v>
      </c>
      <c r="N60" s="78">
        <v>145.125</v>
      </c>
      <c r="O60" s="78">
        <v>166.86666666666667</v>
      </c>
      <c r="P60" s="78">
        <v>183.4</v>
      </c>
      <c r="Q60" s="78">
        <v>204.86666666666667</v>
      </c>
      <c r="R60" s="78">
        <v>224.84505649717514</v>
      </c>
      <c r="S60" s="78">
        <v>248.67857142857142</v>
      </c>
      <c r="T60" s="78">
        <v>271.14634146341461</v>
      </c>
      <c r="U60" s="78">
        <v>296.79310344827587</v>
      </c>
      <c r="V60" s="78">
        <v>346.10344827586209</v>
      </c>
      <c r="W60" s="78">
        <v>346.10344827586209</v>
      </c>
      <c r="X60" s="40"/>
    </row>
    <row r="61" spans="1:24">
      <c r="A61" s="40" t="s">
        <v>47</v>
      </c>
      <c r="B61" s="40">
        <v>12</v>
      </c>
      <c r="C61" s="40">
        <f>IF(AND($Z$16=$B61,$AB$16=$A61,'data for calculations'!$F$11&lt;=benchmarking!M61),1,0)</f>
        <v>0</v>
      </c>
      <c r="D61" s="40">
        <f>IF(AND($Z$16=$B61,$AB$16=$A61,'data for calculations'!$F$11&gt;benchmarking!N61,'data for calculations'!$F$11&lt;=benchmarking!O61),1,0)</f>
        <v>0</v>
      </c>
      <c r="E61" s="40">
        <f>IF(AND($Z$16=$B61,$AB$16=$A61,'data for calculations'!$F$11&gt;benchmarking!O61,'data for calculations'!$F$11&lt;=benchmarking!P61),1,0)</f>
        <v>0</v>
      </c>
      <c r="F61" s="40">
        <f>IF(AND($Z$16=$B61,$AB$16=$A61,'data for calculations'!$F$11&gt;benchmarking!P61,'data for calculations'!$F$11&lt;=benchmarking!Q61),1,0)</f>
        <v>0</v>
      </c>
      <c r="G61" s="40">
        <f>IF(AND($Z$16=$B61,$AB$16=$A61,'data for calculations'!$F$11&gt;benchmarking!Q61,'data for calculations'!$F$11&lt;=benchmarking!R61),1,0)</f>
        <v>0</v>
      </c>
      <c r="H61" s="40">
        <f>IF(AND($Z$16=$B61,$AB$16=$A61,'data for calculations'!$F$11&gt;benchmarking!R61,'data for calculations'!$F$11&lt;=benchmarking!S61),1,0)</f>
        <v>0</v>
      </c>
      <c r="I61" s="40">
        <f>IF(AND($Z$16=$B61,$AB$16=$A61,'data for calculations'!$F$11&gt;benchmarking!S61,'data for calculations'!$F$11&lt;=benchmarking!T61),1,0)</f>
        <v>0</v>
      </c>
      <c r="J61" s="40">
        <f>IF(AND($Z$16=$B61,$AB$16=$A61,'data for calculations'!$F$11&gt;benchmarking!T61,'data for calculations'!$F$11&lt;=benchmarking!U61),1,0)</f>
        <v>0</v>
      </c>
      <c r="K61" s="40">
        <f>IF(AND($Z$16=$B61,$AB$16=$A61,'data for calculations'!$F$11&gt;benchmarking!U61,'data for calculations'!$F$11&lt;=benchmarking!V61),1,0)</f>
        <v>0</v>
      </c>
      <c r="L61" s="40">
        <f>IF(AND($Z$16=$B61,$AB$16=$A61,'data for calculations'!$F$13&gt;benchmarking!W61),1,0)</f>
        <v>0</v>
      </c>
      <c r="M61" s="78">
        <v>139.77272727272728</v>
      </c>
      <c r="N61" s="78">
        <v>139.77272727272728</v>
      </c>
      <c r="O61" s="78">
        <v>161.53846153846155</v>
      </c>
      <c r="P61" s="78">
        <v>183.66666666666666</v>
      </c>
      <c r="Q61" s="78">
        <v>203.80645161290323</v>
      </c>
      <c r="R61" s="78">
        <v>221.76612903225805</v>
      </c>
      <c r="S61" s="78">
        <v>247.90625</v>
      </c>
      <c r="T61" s="78">
        <v>268.34285714285716</v>
      </c>
      <c r="U61" s="78">
        <v>302.33333333333331</v>
      </c>
      <c r="V61" s="78">
        <v>364.2</v>
      </c>
      <c r="W61" s="78">
        <v>364.2</v>
      </c>
      <c r="X61" s="70"/>
    </row>
    <row r="62" spans="1:24">
      <c r="A62" s="73" t="s">
        <v>87</v>
      </c>
      <c r="B62" s="70"/>
      <c r="C62" s="70">
        <f>SUM(C2:C61)</f>
        <v>0</v>
      </c>
      <c r="D62" s="70">
        <f t="shared" ref="D62:L62" si="0">SUM(D2:D61)</f>
        <v>0</v>
      </c>
      <c r="E62" s="70">
        <f t="shared" si="0"/>
        <v>0</v>
      </c>
      <c r="F62" s="70">
        <f t="shared" si="0"/>
        <v>0</v>
      </c>
      <c r="G62" s="70">
        <f t="shared" si="0"/>
        <v>0</v>
      </c>
      <c r="H62" s="70">
        <f t="shared" si="0"/>
        <v>0</v>
      </c>
      <c r="I62" s="70">
        <f t="shared" si="0"/>
        <v>0</v>
      </c>
      <c r="J62" s="70">
        <f t="shared" si="0"/>
        <v>0</v>
      </c>
      <c r="K62" s="70">
        <f t="shared" si="0"/>
        <v>1</v>
      </c>
      <c r="L62" s="70">
        <f t="shared" si="0"/>
        <v>0</v>
      </c>
      <c r="M62" s="78"/>
      <c r="N62" s="78"/>
      <c r="O62" s="78"/>
      <c r="P62" s="78"/>
      <c r="Q62" s="78"/>
      <c r="R62" s="78"/>
      <c r="S62" s="78"/>
      <c r="T62" s="78"/>
      <c r="U62" s="78"/>
      <c r="V62" s="78"/>
      <c r="W62" s="78"/>
      <c r="X62" s="40"/>
    </row>
    <row r="63" spans="1:24">
      <c r="A63" s="73" t="s">
        <v>91</v>
      </c>
      <c r="B63" s="40"/>
      <c r="C63" s="40" t="str">
        <f>IF(benchmarking!C62=1,"X","")</f>
        <v/>
      </c>
      <c r="D63" s="40" t="str">
        <f>IF(benchmarking!D62=1,"X","")</f>
        <v/>
      </c>
      <c r="E63" s="40" t="str">
        <f>IF(benchmarking!E62=1,"X","")</f>
        <v/>
      </c>
      <c r="F63" s="40" t="str">
        <f>IF(benchmarking!F62=1,"X","")</f>
        <v/>
      </c>
      <c r="G63" s="40" t="str">
        <f>IF(benchmarking!G62=1,"X","")</f>
        <v/>
      </c>
      <c r="H63" s="40" t="str">
        <f>IF(benchmarking!H62=1,"X","")</f>
        <v/>
      </c>
      <c r="I63" s="40" t="str">
        <f>IF(benchmarking!I62=1,"X","")</f>
        <v/>
      </c>
      <c r="J63" s="40" t="str">
        <f>IF(benchmarking!J62=1,"X","")</f>
        <v/>
      </c>
      <c r="K63" s="40" t="str">
        <f>IF(benchmarking!K62=1,"X","")</f>
        <v>X</v>
      </c>
      <c r="L63" s="40" t="str">
        <f>IF(benchmarking!L62=1,"X","")</f>
        <v/>
      </c>
      <c r="M63" s="78"/>
      <c r="N63" s="78"/>
      <c r="O63" s="78"/>
      <c r="P63" s="78"/>
      <c r="Q63" s="78"/>
      <c r="R63" s="78"/>
      <c r="S63" s="78"/>
      <c r="T63" s="78"/>
      <c r="U63" s="78"/>
      <c r="V63" s="78"/>
      <c r="W63" s="78"/>
      <c r="X63" s="70"/>
    </row>
    <row r="64" spans="1:24">
      <c r="A64" s="40"/>
      <c r="B64" s="40"/>
      <c r="C64" s="40"/>
      <c r="D64" s="40"/>
      <c r="E64" s="40"/>
      <c r="F64" s="40"/>
      <c r="G64" s="40"/>
      <c r="H64" s="40"/>
      <c r="I64" s="40"/>
      <c r="J64" s="40"/>
      <c r="K64" s="40"/>
      <c r="L64" s="40"/>
      <c r="M64" s="78"/>
      <c r="N64" s="78"/>
      <c r="O64" s="78"/>
      <c r="P64" s="78"/>
      <c r="Q64" s="78"/>
      <c r="R64" s="78"/>
      <c r="S64" s="78"/>
      <c r="T64" s="78"/>
      <c r="U64" s="78"/>
      <c r="V64" s="78"/>
      <c r="W64" s="78"/>
      <c r="X64" s="40"/>
    </row>
    <row r="65" spans="1:24">
      <c r="A65" s="40"/>
      <c r="B65" s="40"/>
      <c r="C65" s="40"/>
      <c r="D65" s="40"/>
      <c r="E65" s="40"/>
      <c r="F65" s="40"/>
      <c r="G65" s="40"/>
      <c r="H65" s="40"/>
      <c r="I65" s="40"/>
      <c r="J65" s="40"/>
      <c r="K65" s="40"/>
      <c r="L65" s="40"/>
      <c r="M65" s="78"/>
      <c r="N65" s="78"/>
      <c r="O65" s="78"/>
      <c r="P65" s="78"/>
      <c r="Q65" s="78"/>
      <c r="R65" s="78"/>
      <c r="S65" s="78"/>
      <c r="T65" s="78"/>
      <c r="U65" s="78"/>
      <c r="V65" s="78"/>
      <c r="W65" s="78"/>
      <c r="X65" s="70"/>
    </row>
    <row r="66" spans="1:24">
      <c r="A66" s="40" t="s">
        <v>39</v>
      </c>
      <c r="B66" s="40" t="s">
        <v>41</v>
      </c>
      <c r="C66" s="40">
        <v>1</v>
      </c>
      <c r="D66" s="40">
        <v>20</v>
      </c>
      <c r="E66" s="40">
        <v>30</v>
      </c>
      <c r="F66" s="40">
        <v>40</v>
      </c>
      <c r="G66" s="40">
        <v>50</v>
      </c>
      <c r="H66" s="40">
        <v>60</v>
      </c>
      <c r="I66" s="40">
        <v>70</v>
      </c>
      <c r="J66" s="40">
        <v>80</v>
      </c>
      <c r="K66" s="40">
        <v>90</v>
      </c>
      <c r="L66" s="40">
        <f>IF(AND($Z$16=$B66,$AB$16=$A66,'data for calculations'!$F$13&gt;benchmarking!W66),1,0)</f>
        <v>0</v>
      </c>
      <c r="M66" s="40">
        <v>10</v>
      </c>
      <c r="N66" s="40">
        <v>10</v>
      </c>
      <c r="O66" s="40">
        <v>20</v>
      </c>
      <c r="P66" s="40">
        <v>30</v>
      </c>
      <c r="Q66" s="40">
        <v>40</v>
      </c>
      <c r="R66" s="40">
        <v>50</v>
      </c>
      <c r="S66" s="40">
        <v>60</v>
      </c>
      <c r="T66" s="40">
        <v>70</v>
      </c>
      <c r="U66" s="40">
        <v>80</v>
      </c>
      <c r="V66" s="40">
        <v>90</v>
      </c>
      <c r="W66" s="40">
        <v>90</v>
      </c>
      <c r="X66" s="73"/>
    </row>
    <row r="67" spans="1:24">
      <c r="A67" s="40" t="s">
        <v>43</v>
      </c>
      <c r="B67" s="40">
        <v>1</v>
      </c>
      <c r="C67" s="40">
        <f>IF(AND($Z$16=$B67,$AB$16=$A67,'data for calculations'!$F$13&lt;=benchmarking!M67),1,0)</f>
        <v>0</v>
      </c>
      <c r="D67" s="40">
        <f>IF(AND($Z$16=$B67,$AB$16=$A67,'data for calculations'!$F$13&gt;benchmarking!N67,'data for calculations'!$F$13&lt;=benchmarking!O67),1,0)</f>
        <v>0</v>
      </c>
      <c r="E67" s="40">
        <f>IF(AND($Z$16=$B67,$AB$16=$A67,'data for calculations'!$F$13&gt;benchmarking!O67,'data for calculations'!$F$13&lt;=benchmarking!P67),1,0)</f>
        <v>0</v>
      </c>
      <c r="F67" s="40">
        <f>IF(AND($Z$16=$B67,$AB$16=$A67,'data for calculations'!$F$13&gt;benchmarking!P67,'data for calculations'!$F$13&lt;=benchmarking!Q67),1,0)</f>
        <v>0</v>
      </c>
      <c r="G67" s="40">
        <f>IF(AND($Z$16=$B67,$AB$16=$A67,'data for calculations'!$F$13&gt;benchmarking!Q67,'data for calculations'!$F$13&lt;=benchmarking!R67),1,0)</f>
        <v>0</v>
      </c>
      <c r="H67" s="40">
        <f>IF(AND($Z$16=$B67,$AB$16=$A67,'data for calculations'!$F$13&gt;benchmarking!R67,'data for calculations'!$F$13&lt;=benchmarking!S67),1,0)</f>
        <v>0</v>
      </c>
      <c r="I67" s="40">
        <f>IF(AND($Z$16=$B67,$AB$16=$A67,'data for calculations'!$F$13&gt;benchmarking!S67,'data for calculations'!$F$13&lt;=benchmarking!T67),1,0)</f>
        <v>0</v>
      </c>
      <c r="J67" s="40">
        <f>IF(AND($Z$16=$B67,$AB$16=$A67,'data for calculations'!$F$13&gt;benchmarking!T67,'data for calculations'!$F$13&lt;=benchmarking!U67),1,0)</f>
        <v>0</v>
      </c>
      <c r="K67" s="40">
        <f>IF(AND($Z$16=$B67,$AB$16=$A67,'data for calculations'!$F$13&gt;benchmarking!U67,'data for calculations'!$F$13&lt;=benchmarking!V67),1,0)</f>
        <v>0</v>
      </c>
      <c r="L67" s="40">
        <f>IF(AND($Z$16=$B67,$AB$16=$A67,'data for calculations'!$F$13&gt;benchmarking!W67),1,0)</f>
        <v>0</v>
      </c>
      <c r="M67" s="78">
        <v>34.111111111111114</v>
      </c>
      <c r="N67" s="78">
        <v>34.111111111111114</v>
      </c>
      <c r="O67" s="78">
        <v>47.555555555555557</v>
      </c>
      <c r="P67" s="78">
        <v>59.377777777777773</v>
      </c>
      <c r="Q67" s="78">
        <v>69.444444444444443</v>
      </c>
      <c r="R67" s="78">
        <v>80.464814814814815</v>
      </c>
      <c r="S67" s="78">
        <v>92.8</v>
      </c>
      <c r="T67" s="78">
        <v>107.33333333333333</v>
      </c>
      <c r="U67" s="78">
        <v>124.31746031746032</v>
      </c>
      <c r="V67" s="78">
        <v>158.03174603174602</v>
      </c>
      <c r="W67" s="78">
        <v>158.03174603174602</v>
      </c>
      <c r="X67" s="70"/>
    </row>
    <row r="68" spans="1:24">
      <c r="A68" s="40" t="s">
        <v>43</v>
      </c>
      <c r="B68" s="40">
        <v>2</v>
      </c>
      <c r="C68" s="40">
        <f>IF(AND($Z$16=$B68,$AB$16=$A68,'data for calculations'!$F$13&lt;=benchmarking!M68),1,0)</f>
        <v>0</v>
      </c>
      <c r="D68" s="40">
        <f>IF(AND($Z$16=$B68,$AB$16=$A68,'data for calculations'!$F$13&gt;benchmarking!N68,'data for calculations'!$F$13&lt;=benchmarking!O68),1,0)</f>
        <v>0</v>
      </c>
      <c r="E68" s="40">
        <f>IF(AND($Z$16=$B68,$AB$16=$A68,'data for calculations'!$F$13&gt;benchmarking!O68,'data for calculations'!$F$13&lt;=benchmarking!P68),1,0)</f>
        <v>0</v>
      </c>
      <c r="F68" s="40">
        <f>IF(AND($Z$16=$B68,$AB$16=$A68,'data for calculations'!$F$13&gt;benchmarking!P68,'data for calculations'!$F$13&lt;=benchmarking!Q68),1,0)</f>
        <v>0</v>
      </c>
      <c r="G68" s="40">
        <f>IF(AND($Z$16=$B68,$AB$16=$A68,'data for calculations'!$F$13&gt;benchmarking!Q68,'data for calculations'!$F$13&lt;=benchmarking!R68),1,0)</f>
        <v>0</v>
      </c>
      <c r="H68" s="40">
        <f>IF(AND($Z$16=$B68,$AB$16=$A68,'data for calculations'!$F$13&gt;benchmarking!R68,'data for calculations'!$F$13&lt;=benchmarking!S68),1,0)</f>
        <v>0</v>
      </c>
      <c r="I68" s="40">
        <f>IF(AND($Z$16=$B68,$AB$16=$A68,'data for calculations'!$F$13&gt;benchmarking!S68,'data for calculations'!$F$13&lt;=benchmarking!T68),1,0)</f>
        <v>0</v>
      </c>
      <c r="J68" s="40">
        <f>IF(AND($Z$16=$B68,$AB$16=$A68,'data for calculations'!$F$13&gt;benchmarking!T68,'data for calculations'!$F$13&lt;=benchmarking!U68),1,0)</f>
        <v>0</v>
      </c>
      <c r="K68" s="40">
        <f>IF(AND($Z$16=$B68,$AB$16=$A68,'data for calculations'!$F$13&gt;benchmarking!U68,'data for calculations'!$F$13&lt;=benchmarking!V68),1,0)</f>
        <v>0</v>
      </c>
      <c r="L68" s="40">
        <f>IF(AND($Z$16=$B68,$AB$16=$A68,'data for calculations'!$F$13&gt;benchmarking!W68),1,0)</f>
        <v>0</v>
      </c>
      <c r="M68" s="78">
        <v>31.142857142857142</v>
      </c>
      <c r="N68" s="78">
        <v>31.142857142857142</v>
      </c>
      <c r="O68" s="78">
        <v>44.576312576312574</v>
      </c>
      <c r="P68" s="78">
        <v>56.943915343915343</v>
      </c>
      <c r="Q68" s="78">
        <v>69.572649572649567</v>
      </c>
      <c r="R68" s="78">
        <v>81.050061050061061</v>
      </c>
      <c r="S68" s="78">
        <v>93.206349206349202</v>
      </c>
      <c r="T68" s="78">
        <v>106.14718614718615</v>
      </c>
      <c r="U68" s="78">
        <v>127.37728937728937</v>
      </c>
      <c r="V68" s="78">
        <v>159.11111111111111</v>
      </c>
      <c r="W68" s="78">
        <v>159.11111111111111</v>
      </c>
      <c r="X68" s="40"/>
    </row>
    <row r="69" spans="1:24">
      <c r="A69" s="40" t="s">
        <v>43</v>
      </c>
      <c r="B69" s="40">
        <v>3</v>
      </c>
      <c r="C69" s="40">
        <f>IF(AND($Z$16=$B69,$AB$16=$A69,'data for calculations'!$F$13&lt;=benchmarking!M69),1,0)</f>
        <v>0</v>
      </c>
      <c r="D69" s="40">
        <f>IF(AND($Z$16=$B69,$AB$16=$A69,'data for calculations'!$F$13&gt;benchmarking!N69,'data for calculations'!$F$13&lt;=benchmarking!O69),1,0)</f>
        <v>0</v>
      </c>
      <c r="E69" s="40">
        <f>IF(AND($Z$16=$B69,$AB$16=$A69,'data for calculations'!$F$13&gt;benchmarking!O69,'data for calculations'!$F$13&lt;=benchmarking!P69),1,0)</f>
        <v>0</v>
      </c>
      <c r="F69" s="40">
        <f>IF(AND($Z$16=$B69,$AB$16=$A69,'data for calculations'!$F$13&gt;benchmarking!P69,'data for calculations'!$F$13&lt;=benchmarking!Q69),1,0)</f>
        <v>0</v>
      </c>
      <c r="G69" s="40">
        <f>IF(AND($Z$16=$B69,$AB$16=$A69,'data for calculations'!$F$13&gt;benchmarking!Q69,'data for calculations'!$F$13&lt;=benchmarking!R69),1,0)</f>
        <v>0</v>
      </c>
      <c r="H69" s="40">
        <f>IF(AND($Z$16=$B69,$AB$16=$A69,'data for calculations'!$F$13&gt;benchmarking!R69,'data for calculations'!$F$13&lt;=benchmarking!S69),1,0)</f>
        <v>0</v>
      </c>
      <c r="I69" s="40">
        <f>IF(AND($Z$16=$B69,$AB$16=$A69,'data for calculations'!$F$13&gt;benchmarking!S69,'data for calculations'!$F$13&lt;=benchmarking!T69),1,0)</f>
        <v>0</v>
      </c>
      <c r="J69" s="40">
        <f>IF(AND($Z$16=$B69,$AB$16=$A69,'data for calculations'!$F$13&gt;benchmarking!T69,'data for calculations'!$F$13&lt;=benchmarking!U69),1,0)</f>
        <v>0</v>
      </c>
      <c r="K69" s="40">
        <f>IF(AND($Z$16=$B69,$AB$16=$A69,'data for calculations'!$F$13&gt;benchmarking!U69,'data for calculations'!$F$13&lt;=benchmarking!V69),1,0)</f>
        <v>0</v>
      </c>
      <c r="L69" s="40">
        <f>IF(AND($Z$16=$B69,$AB$16=$A69,'data for calculations'!$F$13&gt;benchmarking!W69),1,0)</f>
        <v>0</v>
      </c>
      <c r="M69" s="78">
        <v>34.844444444444449</v>
      </c>
      <c r="N69" s="78">
        <v>34.844444444444449</v>
      </c>
      <c r="O69" s="78">
        <v>48.166666666666664</v>
      </c>
      <c r="P69" s="78">
        <v>59.555555555555557</v>
      </c>
      <c r="Q69" s="78">
        <v>71.777777777777771</v>
      </c>
      <c r="R69" s="78">
        <v>83.733333333333334</v>
      </c>
      <c r="S69" s="78">
        <v>94.944444444444443</v>
      </c>
      <c r="T69" s="78">
        <v>109.05555555555556</v>
      </c>
      <c r="U69" s="78">
        <v>130.25185185185185</v>
      </c>
      <c r="V69" s="78">
        <v>162.5</v>
      </c>
      <c r="W69" s="78">
        <v>162.5</v>
      </c>
      <c r="X69" s="70"/>
    </row>
    <row r="70" spans="1:24">
      <c r="A70" s="40" t="s">
        <v>43</v>
      </c>
      <c r="B70" s="40">
        <v>4</v>
      </c>
      <c r="C70" s="40">
        <f>IF(AND($Z$16=$B70,$AB$16=$A70,'data for calculations'!$F$13&lt;=benchmarking!M70),1,0)</f>
        <v>0</v>
      </c>
      <c r="D70" s="40">
        <f>IF(AND($Z$16=$B70,$AB$16=$A70,'data for calculations'!$F$13&gt;benchmarking!N70,'data for calculations'!$F$13&lt;=benchmarking!O70),1,0)</f>
        <v>0</v>
      </c>
      <c r="E70" s="40">
        <f>IF(AND($Z$16=$B70,$AB$16=$A70,'data for calculations'!$F$13&gt;benchmarking!O70,'data for calculations'!$F$13&lt;=benchmarking!P70),1,0)</f>
        <v>0</v>
      </c>
      <c r="F70" s="40">
        <f>IF(AND($Z$16=$B70,$AB$16=$A70,'data for calculations'!$F$13&gt;benchmarking!P70,'data for calculations'!$F$13&lt;=benchmarking!Q70),1,0)</f>
        <v>0</v>
      </c>
      <c r="G70" s="40">
        <f>IF(AND($Z$16=$B70,$AB$16=$A70,'data for calculations'!$F$13&gt;benchmarking!Q70,'data for calculations'!$F$13&lt;=benchmarking!R70),1,0)</f>
        <v>0</v>
      </c>
      <c r="H70" s="40">
        <f>IF(AND($Z$16=$B70,$AB$16=$A70,'data for calculations'!$F$13&gt;benchmarking!R70,'data for calculations'!$F$13&lt;=benchmarking!S70),1,0)</f>
        <v>0</v>
      </c>
      <c r="I70" s="40">
        <f>IF(AND($Z$16=$B70,$AB$16=$A70,'data for calculations'!$F$13&gt;benchmarking!S70,'data for calculations'!$F$13&lt;=benchmarking!T70),1,0)</f>
        <v>0</v>
      </c>
      <c r="J70" s="40">
        <f>IF(AND($Z$16=$B70,$AB$16=$A70,'data for calculations'!$F$13&gt;benchmarking!T70,'data for calculations'!$F$13&lt;=benchmarking!U70),1,0)</f>
        <v>0</v>
      </c>
      <c r="K70" s="40">
        <f>IF(AND($Z$16=$B70,$AB$16=$A70,'data for calculations'!$F$13&gt;benchmarking!U70,'data for calculations'!$F$13&lt;=benchmarking!V70),1,0)</f>
        <v>0</v>
      </c>
      <c r="L70" s="40">
        <f>IF(AND($Z$16=$B70,$AB$16=$A70,'data for calculations'!$F$13&gt;benchmarking!W70),1,0)</f>
        <v>0</v>
      </c>
      <c r="M70" s="78">
        <v>36.088888888888889</v>
      </c>
      <c r="N70" s="78">
        <v>36.088888888888889</v>
      </c>
      <c r="O70" s="78">
        <v>49.55</v>
      </c>
      <c r="P70" s="78">
        <v>62.74285714285714</v>
      </c>
      <c r="Q70" s="78">
        <v>72.94814814814815</v>
      </c>
      <c r="R70" s="78">
        <v>83.494179894179894</v>
      </c>
      <c r="S70" s="78">
        <v>93.93732193732194</v>
      </c>
      <c r="T70" s="78">
        <v>108.62222222222223</v>
      </c>
      <c r="U70" s="78">
        <v>130.13333333333333</v>
      </c>
      <c r="V70" s="78">
        <v>163.11111111111111</v>
      </c>
      <c r="W70" s="78">
        <v>163.11111111111111</v>
      </c>
      <c r="X70" s="40"/>
    </row>
    <row r="71" spans="1:24">
      <c r="A71" s="40" t="s">
        <v>43</v>
      </c>
      <c r="B71" s="40">
        <v>5</v>
      </c>
      <c r="C71" s="40">
        <f>IF(AND($Z$16=$B71,$AB$16=$A71,'data for calculations'!$F$13&lt;=benchmarking!M71),1,0)</f>
        <v>0</v>
      </c>
      <c r="D71" s="40">
        <f>IF(AND($Z$16=$B71,$AB$16=$A71,'data for calculations'!$F$13&gt;benchmarking!N71,'data for calculations'!$F$13&lt;=benchmarking!O71),1,0)</f>
        <v>0</v>
      </c>
      <c r="E71" s="40">
        <f>IF(AND($Z$16=$B71,$AB$16=$A71,'data for calculations'!$F$13&gt;benchmarking!O71,'data for calculations'!$F$13&lt;=benchmarking!P71),1,0)</f>
        <v>0</v>
      </c>
      <c r="F71" s="40">
        <f>IF(AND($Z$16=$B71,$AB$16=$A71,'data for calculations'!$F$13&gt;benchmarking!P71,'data for calculations'!$F$13&lt;=benchmarking!Q71),1,0)</f>
        <v>0</v>
      </c>
      <c r="G71" s="40">
        <f>IF(AND($Z$16=$B71,$AB$16=$A71,'data for calculations'!$F$13&gt;benchmarking!Q71,'data for calculations'!$F$13&lt;=benchmarking!R71),1,0)</f>
        <v>0</v>
      </c>
      <c r="H71" s="40">
        <f>IF(AND($Z$16=$B71,$AB$16=$A71,'data for calculations'!$F$13&gt;benchmarking!R71,'data for calculations'!$F$13&lt;=benchmarking!S71),1,0)</f>
        <v>0</v>
      </c>
      <c r="I71" s="40">
        <f>IF(AND($Z$16=$B71,$AB$16=$A71,'data for calculations'!$F$13&gt;benchmarking!S71,'data for calculations'!$F$13&lt;=benchmarking!T71),1,0)</f>
        <v>0</v>
      </c>
      <c r="J71" s="40">
        <f>IF(AND($Z$16=$B71,$AB$16=$A71,'data for calculations'!$F$13&gt;benchmarking!T71,'data for calculations'!$F$13&lt;=benchmarking!U71),1,0)</f>
        <v>0</v>
      </c>
      <c r="K71" s="40">
        <f>IF(AND($Z$16=$B71,$AB$16=$A71,'data for calculations'!$F$13&gt;benchmarking!U71,'data for calculations'!$F$13&lt;=benchmarking!V71),1,0)</f>
        <v>0</v>
      </c>
      <c r="L71" s="40">
        <f>IF(AND($Z$16=$B71,$AB$16=$A71,'data for calculations'!$F$13&gt;benchmarking!W71),1,0)</f>
        <v>0</v>
      </c>
      <c r="M71" s="78">
        <v>36.266666666666666</v>
      </c>
      <c r="N71" s="78">
        <v>36.266666666666666</v>
      </c>
      <c r="O71" s="78">
        <v>48.711111111111109</v>
      </c>
      <c r="P71" s="78">
        <v>59.259259259259267</v>
      </c>
      <c r="Q71" s="78">
        <v>72.111111111111114</v>
      </c>
      <c r="R71" s="78">
        <v>84.869658119658126</v>
      </c>
      <c r="S71" s="78">
        <v>98.074074074074076</v>
      </c>
      <c r="T71" s="78">
        <v>114.72222222222223</v>
      </c>
      <c r="U71" s="78">
        <v>137.12592592592594</v>
      </c>
      <c r="V71" s="78">
        <v>167.28888888888889</v>
      </c>
      <c r="W71" s="78">
        <v>167.28888888888889</v>
      </c>
      <c r="X71" s="70"/>
    </row>
    <row r="72" spans="1:24">
      <c r="A72" s="40" t="s">
        <v>43</v>
      </c>
      <c r="B72" s="40">
        <v>6</v>
      </c>
      <c r="C72" s="40">
        <f>IF(AND($Z$16=$B72,$AB$16=$A72,'data for calculations'!$F$13&lt;=benchmarking!M72),1,0)</f>
        <v>0</v>
      </c>
      <c r="D72" s="40">
        <f>IF(AND($Z$16=$B72,$AB$16=$A72,'data for calculations'!$F$13&gt;benchmarking!N72,'data for calculations'!$F$13&lt;=benchmarking!O72),1,0)</f>
        <v>0</v>
      </c>
      <c r="E72" s="40">
        <f>IF(AND($Z$16=$B72,$AB$16=$A72,'data for calculations'!$F$13&gt;benchmarking!O72,'data for calculations'!$F$13&lt;=benchmarking!P72),1,0)</f>
        <v>0</v>
      </c>
      <c r="F72" s="40">
        <f>IF(AND($Z$16=$B72,$AB$16=$A72,'data for calculations'!$F$13&gt;benchmarking!P72,'data for calculations'!$F$13&lt;=benchmarking!Q72),1,0)</f>
        <v>0</v>
      </c>
      <c r="G72" s="40">
        <f>IF(AND($Z$16=$B72,$AB$16=$A72,'data for calculations'!$F$13&gt;benchmarking!Q72,'data for calculations'!$F$13&lt;=benchmarking!R72),1,0)</f>
        <v>0</v>
      </c>
      <c r="H72" s="40">
        <f>IF(AND($Z$16=$B72,$AB$16=$A72,'data for calculations'!$F$13&gt;benchmarking!R72,'data for calculations'!$F$13&lt;=benchmarking!S72),1,0)</f>
        <v>0</v>
      </c>
      <c r="I72" s="40">
        <f>IF(AND($Z$16=$B72,$AB$16=$A72,'data for calculations'!$F$13&gt;benchmarking!S72,'data for calculations'!$F$13&lt;=benchmarking!T72),1,0)</f>
        <v>0</v>
      </c>
      <c r="J72" s="40">
        <f>IF(AND($Z$16=$B72,$AB$16=$A72,'data for calculations'!$F$13&gt;benchmarking!T72,'data for calculations'!$F$13&lt;=benchmarking!U72),1,0)</f>
        <v>0</v>
      </c>
      <c r="K72" s="40">
        <f>IF(AND($Z$16=$B72,$AB$16=$A72,'data for calculations'!$F$13&gt;benchmarking!U72,'data for calculations'!$F$13&lt;=benchmarking!V72),1,0)</f>
        <v>0</v>
      </c>
      <c r="L72" s="40">
        <f>IF(AND($Z$16=$B72,$AB$16=$A72,'data for calculations'!$F$13&gt;benchmarking!W72),1,0)</f>
        <v>0</v>
      </c>
      <c r="M72" s="78">
        <v>39.111111111111114</v>
      </c>
      <c r="N72" s="78">
        <v>39.111111111111114</v>
      </c>
      <c r="O72" s="78">
        <v>52.681481481481484</v>
      </c>
      <c r="P72" s="78">
        <v>64.825396825396822</v>
      </c>
      <c r="Q72" s="78">
        <v>76.69841269841271</v>
      </c>
      <c r="R72" s="78">
        <v>90.222222222222229</v>
      </c>
      <c r="S72" s="78">
        <v>105.46031746031746</v>
      </c>
      <c r="T72" s="78">
        <v>120.82962962962964</v>
      </c>
      <c r="U72" s="78">
        <v>142.16296296296298</v>
      </c>
      <c r="V72" s="78">
        <v>171.2</v>
      </c>
      <c r="W72" s="78">
        <v>171.2</v>
      </c>
      <c r="X72" s="40"/>
    </row>
    <row r="73" spans="1:24">
      <c r="A73" s="40" t="s">
        <v>43</v>
      </c>
      <c r="B73" s="40">
        <v>7</v>
      </c>
      <c r="C73" s="40">
        <f>IF(AND($Z$16=$B73,$AB$16=$A73,'data for calculations'!$F$13&lt;=benchmarking!M73),1,0)</f>
        <v>0</v>
      </c>
      <c r="D73" s="40">
        <f>IF(AND($Z$16=$B73,$AB$16=$A73,'data for calculations'!$F$13&gt;benchmarking!N73,'data for calculations'!$F$13&lt;=benchmarking!O73),1,0)</f>
        <v>0</v>
      </c>
      <c r="E73" s="40">
        <f>IF(AND($Z$16=$B73,$AB$16=$A73,'data for calculations'!$F$13&gt;benchmarking!O73,'data for calculations'!$F$13&lt;=benchmarking!P73),1,0)</f>
        <v>0</v>
      </c>
      <c r="F73" s="40">
        <f>IF(AND($Z$16=$B73,$AB$16=$A73,'data for calculations'!$F$13&gt;benchmarking!P73,'data for calculations'!$F$13&lt;=benchmarking!Q73),1,0)</f>
        <v>0</v>
      </c>
      <c r="G73" s="40">
        <f>IF(AND($Z$16=$B73,$AB$16=$A73,'data for calculations'!$F$13&gt;benchmarking!Q73,'data for calculations'!$F$13&lt;=benchmarking!R73),1,0)</f>
        <v>0</v>
      </c>
      <c r="H73" s="40">
        <f>IF(AND($Z$16=$B73,$AB$16=$A73,'data for calculations'!$F$13&gt;benchmarking!R73,'data for calculations'!$F$13&lt;=benchmarking!S73),1,0)</f>
        <v>0</v>
      </c>
      <c r="I73" s="40">
        <f>IF(AND($Z$16=$B73,$AB$16=$A73,'data for calculations'!$F$13&gt;benchmarking!S73,'data for calculations'!$F$13&lt;=benchmarking!T73),1,0)</f>
        <v>0</v>
      </c>
      <c r="J73" s="40">
        <f>IF(AND($Z$16=$B73,$AB$16=$A73,'data for calculations'!$F$13&gt;benchmarking!T73,'data for calculations'!$F$13&lt;=benchmarking!U73),1,0)</f>
        <v>0</v>
      </c>
      <c r="K73" s="40">
        <f>IF(AND($Z$16=$B73,$AB$16=$A73,'data for calculations'!$F$13&gt;benchmarking!U73,'data for calculations'!$F$13&lt;=benchmarking!V73),1,0)</f>
        <v>0</v>
      </c>
      <c r="L73" s="40">
        <f>IF(AND($Z$16=$B73,$AB$16=$A73,'data for calculations'!$F$13&gt;benchmarking!W73),1,0)</f>
        <v>0</v>
      </c>
      <c r="M73" s="78">
        <v>45.748148148148147</v>
      </c>
      <c r="N73" s="78">
        <v>45.748148148148147</v>
      </c>
      <c r="O73" s="78">
        <v>60.190476190476183</v>
      </c>
      <c r="P73" s="78">
        <v>74.014814814814812</v>
      </c>
      <c r="Q73" s="78">
        <v>84.503703703703707</v>
      </c>
      <c r="R73" s="78">
        <v>98.42962962962963</v>
      </c>
      <c r="S73" s="78">
        <v>112.17777777777778</v>
      </c>
      <c r="T73" s="78">
        <v>131.22222222222223</v>
      </c>
      <c r="U73" s="78">
        <v>151.46666666666667</v>
      </c>
      <c r="V73" s="78">
        <v>192.11111111111111</v>
      </c>
      <c r="W73" s="78">
        <v>192.11111111111111</v>
      </c>
      <c r="X73" s="70"/>
    </row>
    <row r="74" spans="1:24">
      <c r="A74" s="40" t="s">
        <v>43</v>
      </c>
      <c r="B74" s="40">
        <v>8</v>
      </c>
      <c r="C74" s="40">
        <f>IF(AND($Z$16=$B74,$AB$16=$A74,'data for calculations'!$F$13&lt;=benchmarking!M74),1,0)</f>
        <v>0</v>
      </c>
      <c r="D74" s="40">
        <f>IF(AND($Z$16=$B74,$AB$16=$A74,'data for calculations'!$F$13&gt;benchmarking!N74,'data for calculations'!$F$13&lt;=benchmarking!O74),1,0)</f>
        <v>0</v>
      </c>
      <c r="E74" s="40">
        <f>IF(AND($Z$16=$B74,$AB$16=$A74,'data for calculations'!$F$13&gt;benchmarking!O74,'data for calculations'!$F$13&lt;=benchmarking!P74),1,0)</f>
        <v>0</v>
      </c>
      <c r="F74" s="40">
        <f>IF(AND($Z$16=$B74,$AB$16=$A74,'data for calculations'!$F$13&gt;benchmarking!P74,'data for calculations'!$F$13&lt;=benchmarking!Q74),1,0)</f>
        <v>0</v>
      </c>
      <c r="G74" s="40">
        <f>IF(AND($Z$16=$B74,$AB$16=$A74,'data for calculations'!$F$13&gt;benchmarking!Q74,'data for calculations'!$F$13&lt;=benchmarking!R74),1,0)</f>
        <v>0</v>
      </c>
      <c r="H74" s="40">
        <f>IF(AND($Z$16=$B74,$AB$16=$A74,'data for calculations'!$F$13&gt;benchmarking!R74,'data for calculations'!$F$13&lt;=benchmarking!S74),1,0)</f>
        <v>0</v>
      </c>
      <c r="I74" s="40">
        <f>IF(AND($Z$16=$B74,$AB$16=$A74,'data for calculations'!$F$13&gt;benchmarking!S74,'data for calculations'!$F$13&lt;=benchmarking!T74),1,0)</f>
        <v>0</v>
      </c>
      <c r="J74" s="40">
        <f>IF(AND($Z$16=$B74,$AB$16=$A74,'data for calculations'!$F$13&gt;benchmarking!T74,'data for calculations'!$F$13&lt;=benchmarking!U74),1,0)</f>
        <v>0</v>
      </c>
      <c r="K74" s="40">
        <f>IF(AND($Z$16=$B74,$AB$16=$A74,'data for calculations'!$F$13&gt;benchmarking!U74,'data for calculations'!$F$13&lt;=benchmarking!V74),1,0)</f>
        <v>0</v>
      </c>
      <c r="L74" s="40">
        <f>IF(AND($Z$16=$B74,$AB$16=$A74,'data for calculations'!$F$13&gt;benchmarking!W74),1,0)</f>
        <v>0</v>
      </c>
      <c r="M74" s="78">
        <v>41.866666666666667</v>
      </c>
      <c r="N74" s="78">
        <v>41.866666666666667</v>
      </c>
      <c r="O74" s="78">
        <v>57.055555555555557</v>
      </c>
      <c r="P74" s="78">
        <v>69.73290598290599</v>
      </c>
      <c r="Q74" s="78">
        <v>81.24444444444444</v>
      </c>
      <c r="R74" s="78">
        <v>93.924297924297917</v>
      </c>
      <c r="S74" s="78">
        <v>105.80740740740741</v>
      </c>
      <c r="T74" s="78">
        <v>126.72592592592592</v>
      </c>
      <c r="U74" s="78">
        <v>151.01798941798944</v>
      </c>
      <c r="V74" s="78">
        <v>192.26666666666665</v>
      </c>
      <c r="W74" s="78">
        <v>192.26666666666665</v>
      </c>
      <c r="X74" s="40"/>
    </row>
    <row r="75" spans="1:24">
      <c r="A75" s="40" t="s">
        <v>43</v>
      </c>
      <c r="B75" s="40">
        <v>9</v>
      </c>
      <c r="C75" s="40">
        <f>IF(AND($Z$16=$B75,$AB$16=$A75,'data for calculations'!$F$13&lt;=benchmarking!M75),1,0)</f>
        <v>0</v>
      </c>
      <c r="D75" s="40">
        <f>IF(AND($Z$16=$B75,$AB$16=$A75,'data for calculations'!$F$13&gt;benchmarking!N75,'data for calculations'!$F$13&lt;=benchmarking!O75),1,0)</f>
        <v>0</v>
      </c>
      <c r="E75" s="40">
        <f>IF(AND($Z$16=$B75,$AB$16=$A75,'data for calculations'!$F$13&gt;benchmarking!O75,'data for calculations'!$F$13&lt;=benchmarking!P75),1,0)</f>
        <v>0</v>
      </c>
      <c r="F75" s="40">
        <f>IF(AND($Z$16=$B75,$AB$16=$A75,'data for calculations'!$F$13&gt;benchmarking!P75,'data for calculations'!$F$13&lt;=benchmarking!Q75),1,0)</f>
        <v>0</v>
      </c>
      <c r="G75" s="40">
        <f>IF(AND($Z$16=$B75,$AB$16=$A75,'data for calculations'!$F$13&gt;benchmarking!Q75,'data for calculations'!$F$13&lt;=benchmarking!R75),1,0)</f>
        <v>0</v>
      </c>
      <c r="H75" s="40">
        <f>IF(AND($Z$16=$B75,$AB$16=$A75,'data for calculations'!$F$13&gt;benchmarking!R75,'data for calculations'!$F$13&lt;=benchmarking!S75),1,0)</f>
        <v>0</v>
      </c>
      <c r="I75" s="40">
        <f>IF(AND($Z$16=$B75,$AB$16=$A75,'data for calculations'!$F$13&gt;benchmarking!S75,'data for calculations'!$F$13&lt;=benchmarking!T75),1,0)</f>
        <v>0</v>
      </c>
      <c r="J75" s="40">
        <f>IF(AND($Z$16=$B75,$AB$16=$A75,'data for calculations'!$F$13&gt;benchmarking!T75,'data for calculations'!$F$13&lt;=benchmarking!U75),1,0)</f>
        <v>0</v>
      </c>
      <c r="K75" s="40">
        <f>IF(AND($Z$16=$B75,$AB$16=$A75,'data for calculations'!$F$13&gt;benchmarking!U75,'data for calculations'!$F$13&lt;=benchmarking!V75),1,0)</f>
        <v>0</v>
      </c>
      <c r="L75" s="40">
        <f>IF(AND($Z$16=$B75,$AB$16=$A75,'data for calculations'!$F$13&gt;benchmarking!W75),1,0)</f>
        <v>0</v>
      </c>
      <c r="M75" s="78">
        <v>38.158730158730158</v>
      </c>
      <c r="N75" s="78">
        <v>38.158730158730158</v>
      </c>
      <c r="O75" s="78">
        <v>51.377777777777773</v>
      </c>
      <c r="P75" s="78">
        <v>65.587301587301596</v>
      </c>
      <c r="Q75" s="78">
        <v>77.86666666666666</v>
      </c>
      <c r="R75" s="78">
        <v>88.522588522588521</v>
      </c>
      <c r="S75" s="78">
        <v>101.27407407407408</v>
      </c>
      <c r="T75" s="78">
        <v>117.86666666666666</v>
      </c>
      <c r="U75" s="78">
        <v>137.48148148148147</v>
      </c>
      <c r="V75" s="78">
        <v>176.17777777777778</v>
      </c>
      <c r="W75" s="78">
        <v>176.17777777777778</v>
      </c>
      <c r="X75" s="70"/>
    </row>
    <row r="76" spans="1:24">
      <c r="A76" s="40" t="s">
        <v>43</v>
      </c>
      <c r="B76" s="40">
        <v>10</v>
      </c>
      <c r="C76" s="40">
        <f>IF(AND($Z$16=$B76,$AB$16=$A76,'data for calculations'!$F$13&lt;=benchmarking!M76),1,0)</f>
        <v>0</v>
      </c>
      <c r="D76" s="40">
        <f>IF(AND($Z$16=$B76,$AB$16=$A76,'data for calculations'!$F$13&gt;benchmarking!N76,'data for calculations'!$F$13&lt;=benchmarking!O76),1,0)</f>
        <v>0</v>
      </c>
      <c r="E76" s="40">
        <f>IF(AND($Z$16=$B76,$AB$16=$A76,'data for calculations'!$F$13&gt;benchmarking!O76,'data for calculations'!$F$13&lt;=benchmarking!P76),1,0)</f>
        <v>0</v>
      </c>
      <c r="F76" s="40">
        <f>IF(AND($Z$16=$B76,$AB$16=$A76,'data for calculations'!$F$13&gt;benchmarking!P76,'data for calculations'!$F$13&lt;=benchmarking!Q76),1,0)</f>
        <v>0</v>
      </c>
      <c r="G76" s="40">
        <f>IF(AND($Z$16=$B76,$AB$16=$A76,'data for calculations'!$F$13&gt;benchmarking!Q76,'data for calculations'!$F$13&lt;=benchmarking!R76),1,0)</f>
        <v>0</v>
      </c>
      <c r="H76" s="40">
        <f>IF(AND($Z$16=$B76,$AB$16=$A76,'data for calculations'!$F$13&gt;benchmarking!R76,'data for calculations'!$F$13&lt;=benchmarking!S76),1,0)</f>
        <v>0</v>
      </c>
      <c r="I76" s="40">
        <f>IF(AND($Z$16=$B76,$AB$16=$A76,'data for calculations'!$F$13&gt;benchmarking!S76,'data for calculations'!$F$13&lt;=benchmarking!T76),1,0)</f>
        <v>0</v>
      </c>
      <c r="J76" s="40">
        <f>IF(AND($Z$16=$B76,$AB$16=$A76,'data for calculations'!$F$13&gt;benchmarking!T76,'data for calculations'!$F$13&lt;=benchmarking!U76),1,0)</f>
        <v>0</v>
      </c>
      <c r="K76" s="40">
        <f>IF(AND($Z$16=$B76,$AB$16=$A76,'data for calculations'!$F$13&gt;benchmarking!U76,'data for calculations'!$F$13&lt;=benchmarking!V76),1,0)</f>
        <v>0</v>
      </c>
      <c r="L76" s="40">
        <f>IF(AND($Z$16=$B76,$AB$16=$A76,'data for calculations'!$F$13&gt;benchmarking!W76),1,0)</f>
        <v>0</v>
      </c>
      <c r="M76" s="78">
        <v>33.955555555555556</v>
      </c>
      <c r="N76" s="78">
        <v>33.955555555555556</v>
      </c>
      <c r="O76" s="78">
        <v>46.340740740740742</v>
      </c>
      <c r="P76" s="78">
        <v>57.540740740740745</v>
      </c>
      <c r="Q76" s="78">
        <v>67.833333333333329</v>
      </c>
      <c r="R76" s="78">
        <v>77.75</v>
      </c>
      <c r="S76" s="78">
        <v>90.903703703703698</v>
      </c>
      <c r="T76" s="78">
        <v>105.8962962962963</v>
      </c>
      <c r="U76" s="78">
        <v>127.86324786324786</v>
      </c>
      <c r="V76" s="78">
        <v>164.56296296296296</v>
      </c>
      <c r="W76" s="78">
        <v>164.56296296296296</v>
      </c>
      <c r="X76" s="40"/>
    </row>
    <row r="77" spans="1:24">
      <c r="A77" s="40" t="s">
        <v>43</v>
      </c>
      <c r="B77" s="40">
        <v>11</v>
      </c>
      <c r="C77" s="40">
        <f>IF(AND($Z$16=$B77,$AB$16=$A77,'data for calculations'!$F$13&lt;=benchmarking!M77),1,0)</f>
        <v>0</v>
      </c>
      <c r="D77" s="40">
        <f>IF(AND($Z$16=$B77,$AB$16=$A77,'data for calculations'!$F$13&gt;benchmarking!N77,'data for calculations'!$F$13&lt;=benchmarking!O77),1,0)</f>
        <v>0</v>
      </c>
      <c r="E77" s="40">
        <f>IF(AND($Z$16=$B77,$AB$16=$A77,'data for calculations'!$F$13&gt;benchmarking!O77,'data for calculations'!$F$13&lt;=benchmarking!P77),1,0)</f>
        <v>0</v>
      </c>
      <c r="F77" s="40">
        <f>IF(AND($Z$16=$B77,$AB$16=$A77,'data for calculations'!$F$13&gt;benchmarking!P77,'data for calculations'!$F$13&lt;=benchmarking!Q77),1,0)</f>
        <v>0</v>
      </c>
      <c r="G77" s="40">
        <f>IF(AND($Z$16=$B77,$AB$16=$A77,'data for calculations'!$F$13&gt;benchmarking!Q77,'data for calculations'!$F$13&lt;=benchmarking!R77),1,0)</f>
        <v>0</v>
      </c>
      <c r="H77" s="40">
        <f>IF(AND($Z$16=$B77,$AB$16=$A77,'data for calculations'!$F$13&gt;benchmarking!R77,'data for calculations'!$F$13&lt;=benchmarking!S77),1,0)</f>
        <v>0</v>
      </c>
      <c r="I77" s="40">
        <f>IF(AND($Z$16=$B77,$AB$16=$A77,'data for calculations'!$F$13&gt;benchmarking!S77,'data for calculations'!$F$13&lt;=benchmarking!T77),1,0)</f>
        <v>0</v>
      </c>
      <c r="J77" s="40">
        <f>IF(AND($Z$16=$B77,$AB$16=$A77,'data for calculations'!$F$13&gt;benchmarking!T77,'data for calculations'!$F$13&lt;=benchmarking!U77),1,0)</f>
        <v>0</v>
      </c>
      <c r="K77" s="40">
        <f>IF(AND($Z$16=$B77,$AB$16=$A77,'data for calculations'!$F$13&gt;benchmarking!U77,'data for calculations'!$F$13&lt;=benchmarking!V77),1,0)</f>
        <v>0</v>
      </c>
      <c r="L77" s="40">
        <f>IF(AND($Z$16=$B77,$AB$16=$A77,'data for calculations'!$F$13&gt;benchmarking!W77),1,0)</f>
        <v>0</v>
      </c>
      <c r="M77" s="78">
        <v>31.881481481481483</v>
      </c>
      <c r="N77" s="78">
        <v>31.881481481481483</v>
      </c>
      <c r="O77" s="78">
        <v>45.096296296296295</v>
      </c>
      <c r="P77" s="78">
        <v>55.644444444444446</v>
      </c>
      <c r="Q77" s="78">
        <v>66.962962962962962</v>
      </c>
      <c r="R77" s="78">
        <v>80.237037037037041</v>
      </c>
      <c r="S77" s="78">
        <v>93.155555555555551</v>
      </c>
      <c r="T77" s="78">
        <v>105.91452991452992</v>
      </c>
      <c r="U77" s="78">
        <v>126.96296296296298</v>
      </c>
      <c r="V77" s="78">
        <v>164.38518518518518</v>
      </c>
      <c r="W77" s="78">
        <v>164.38518518518518</v>
      </c>
      <c r="X77" s="70"/>
    </row>
    <row r="78" spans="1:24">
      <c r="A78" s="40" t="s">
        <v>43</v>
      </c>
      <c r="B78" s="40">
        <v>12</v>
      </c>
      <c r="C78" s="40">
        <f>IF(AND($Z$16=$B78,$AB$16=$A78,'data for calculations'!$F$13&lt;=benchmarking!M78),1,0)</f>
        <v>0</v>
      </c>
      <c r="D78" s="40">
        <f>IF(AND($Z$16=$B78,$AB$16=$A78,'data for calculations'!$F$13&gt;benchmarking!N78,'data for calculations'!$F$13&lt;=benchmarking!O78),1,0)</f>
        <v>0</v>
      </c>
      <c r="E78" s="40">
        <f>IF(AND($Z$16=$B78,$AB$16=$A78,'data for calculations'!$F$13&gt;benchmarking!O78,'data for calculations'!$F$13&lt;=benchmarking!P78),1,0)</f>
        <v>0</v>
      </c>
      <c r="F78" s="40">
        <f>IF(AND($Z$16=$B78,$AB$16=$A78,'data for calculations'!$F$13&gt;benchmarking!P78,'data for calculations'!$F$13&lt;=benchmarking!Q78),1,0)</f>
        <v>0</v>
      </c>
      <c r="G78" s="40">
        <f>IF(AND($Z$16=$B78,$AB$16=$A78,'data for calculations'!$F$13&gt;benchmarking!Q78,'data for calculations'!$F$13&lt;=benchmarking!R78),1,0)</f>
        <v>0</v>
      </c>
      <c r="H78" s="40">
        <f>IF(AND($Z$16=$B78,$AB$16=$A78,'data for calculations'!$F$13&gt;benchmarking!R78,'data for calculations'!$F$13&lt;=benchmarking!S78),1,0)</f>
        <v>0</v>
      </c>
      <c r="I78" s="40">
        <f>IF(AND($Z$16=$B78,$AB$16=$A78,'data for calculations'!$F$13&gt;benchmarking!S78,'data for calculations'!$F$13&lt;=benchmarking!T78),1,0)</f>
        <v>0</v>
      </c>
      <c r="J78" s="40">
        <f>IF(AND($Z$16=$B78,$AB$16=$A78,'data for calculations'!$F$13&gt;benchmarking!T78,'data for calculations'!$F$13&lt;=benchmarking!U78),1,0)</f>
        <v>0</v>
      </c>
      <c r="K78" s="40">
        <f>IF(AND($Z$16=$B78,$AB$16=$A78,'data for calculations'!$F$13&gt;benchmarking!U78,'data for calculations'!$F$13&lt;=benchmarking!V78),1,0)</f>
        <v>0</v>
      </c>
      <c r="L78" s="40">
        <f>IF(AND($Z$16=$B78,$AB$16=$A78,'data for calculations'!$F$13&gt;benchmarking!W78),1,0)</f>
        <v>0</v>
      </c>
      <c r="M78" s="78">
        <v>33.572649572649567</v>
      </c>
      <c r="N78" s="78">
        <v>33.572649572649567</v>
      </c>
      <c r="O78" s="78">
        <v>46.459259259259255</v>
      </c>
      <c r="P78" s="78">
        <v>59.259259259259267</v>
      </c>
      <c r="Q78" s="78">
        <v>70.984126984126988</v>
      </c>
      <c r="R78" s="78">
        <v>81.439153439153444</v>
      </c>
      <c r="S78" s="78">
        <v>95.05185185185185</v>
      </c>
      <c r="T78" s="78">
        <v>109.05982905982906</v>
      </c>
      <c r="U78" s="78">
        <v>132.57142857142856</v>
      </c>
      <c r="V78" s="78">
        <v>164.26666666666668</v>
      </c>
      <c r="W78" s="78">
        <v>164.26666666666668</v>
      </c>
      <c r="X78" s="40"/>
    </row>
    <row r="79" spans="1:24">
      <c r="A79" s="40" t="s">
        <v>44</v>
      </c>
      <c r="B79" s="40">
        <v>1</v>
      </c>
      <c r="C79" s="40">
        <f>IF(AND($Z$16=$B79,$AB$16=$A79,'data for calculations'!$F$13&lt;=benchmarking!M79),1,0)</f>
        <v>0</v>
      </c>
      <c r="D79" s="40">
        <f>IF(AND($Z$16=$B79,$AB$16=$A79,'data for calculations'!$F$13&gt;benchmarking!N79,'data for calculations'!$F$13&lt;=benchmarking!O79),1,0)</f>
        <v>0</v>
      </c>
      <c r="E79" s="40">
        <f>IF(AND($Z$16=$B79,$AB$16=$A79,'data for calculations'!$F$13&gt;benchmarking!O79,'data for calculations'!$F$13&lt;=benchmarking!P79),1,0)</f>
        <v>0</v>
      </c>
      <c r="F79" s="40">
        <f>IF(AND($Z$16=$B79,$AB$16=$A79,'data for calculations'!$F$13&gt;benchmarking!P79,'data for calculations'!$F$13&lt;=benchmarking!Q79),1,0)</f>
        <v>0</v>
      </c>
      <c r="G79" s="40">
        <f>IF(AND($Z$16=$B79,$AB$16=$A79,'data for calculations'!$F$13&gt;benchmarking!Q79,'data for calculations'!$F$13&lt;=benchmarking!R79),1,0)</f>
        <v>0</v>
      </c>
      <c r="H79" s="40">
        <f>IF(AND($Z$16=$B79,$AB$16=$A79,'data for calculations'!$F$13&gt;benchmarking!R79,'data for calculations'!$F$13&lt;=benchmarking!S79),1,0)</f>
        <v>0</v>
      </c>
      <c r="I79" s="40">
        <f>IF(AND($Z$16=$B79,$AB$16=$A79,'data for calculations'!$F$13&gt;benchmarking!S79,'data for calculations'!$F$13&lt;=benchmarking!T79),1,0)</f>
        <v>0</v>
      </c>
      <c r="J79" s="40">
        <f>IF(AND($Z$16=$B79,$AB$16=$A79,'data for calculations'!$F$13&gt;benchmarking!T79,'data for calculations'!$F$13&lt;=benchmarking!U79),1,0)</f>
        <v>0</v>
      </c>
      <c r="K79" s="40">
        <f>IF(AND($Z$16=$B79,$AB$16=$A79,'data for calculations'!$F$13&gt;benchmarking!U79,'data for calculations'!$F$13&lt;=benchmarking!V79),1,0)</f>
        <v>0</v>
      </c>
      <c r="L79" s="40">
        <f>IF(AND($Z$16=$B79,$AB$16=$A79,'data for calculations'!$F$13&gt;benchmarking!W79),1,0)</f>
        <v>0</v>
      </c>
      <c r="M79" s="78">
        <v>26.785185185185185</v>
      </c>
      <c r="N79" s="78">
        <v>26.785185185185185</v>
      </c>
      <c r="O79" s="78">
        <v>35.111111111111114</v>
      </c>
      <c r="P79" s="78">
        <v>41.36752136752137</v>
      </c>
      <c r="Q79" s="78">
        <v>48.533333333333331</v>
      </c>
      <c r="R79" s="78">
        <v>55.492063492063494</v>
      </c>
      <c r="S79" s="78">
        <v>64</v>
      </c>
      <c r="T79" s="78">
        <v>72.833333333333329</v>
      </c>
      <c r="U79" s="78">
        <v>84.503703703703707</v>
      </c>
      <c r="V79" s="78">
        <v>104.35555555555555</v>
      </c>
      <c r="W79" s="78">
        <v>104.35555555555555</v>
      </c>
      <c r="X79" s="70"/>
    </row>
    <row r="80" spans="1:24">
      <c r="A80" s="40" t="s">
        <v>44</v>
      </c>
      <c r="B80" s="40">
        <v>2</v>
      </c>
      <c r="C80" s="40">
        <f>IF(AND($Z$16=$B80,$AB$16=$A80,'data for calculations'!$F$13&lt;=benchmarking!M80),1,0)</f>
        <v>0</v>
      </c>
      <c r="D80" s="40">
        <f>IF(AND($Z$16=$B80,$AB$16=$A80,'data for calculations'!$F$13&gt;benchmarking!N80,'data for calculations'!$F$13&lt;=benchmarking!O80),1,0)</f>
        <v>0</v>
      </c>
      <c r="E80" s="40">
        <f>IF(AND($Z$16=$B80,$AB$16=$A80,'data for calculations'!$F$13&gt;benchmarking!O80,'data for calculations'!$F$13&lt;=benchmarking!P80),1,0)</f>
        <v>0</v>
      </c>
      <c r="F80" s="40">
        <f>IF(AND($Z$16=$B80,$AB$16=$A80,'data for calculations'!$F$13&gt;benchmarking!P80,'data for calculations'!$F$13&lt;=benchmarking!Q80),1,0)</f>
        <v>0</v>
      </c>
      <c r="G80" s="40">
        <f>IF(AND($Z$16=$B80,$AB$16=$A80,'data for calculations'!$F$13&gt;benchmarking!Q80,'data for calculations'!$F$13&lt;=benchmarking!R80),1,0)</f>
        <v>0</v>
      </c>
      <c r="H80" s="40">
        <f>IF(AND($Z$16=$B80,$AB$16=$A80,'data for calculations'!$F$13&gt;benchmarking!R80,'data for calculations'!$F$13&lt;=benchmarking!S80),1,0)</f>
        <v>0</v>
      </c>
      <c r="I80" s="40">
        <f>IF(AND($Z$16=$B80,$AB$16=$A80,'data for calculations'!$F$13&gt;benchmarking!S80,'data for calculations'!$F$13&lt;=benchmarking!T80),1,0)</f>
        <v>0</v>
      </c>
      <c r="J80" s="40">
        <f>IF(AND($Z$16=$B80,$AB$16=$A80,'data for calculations'!$F$13&gt;benchmarking!T80,'data for calculations'!$F$13&lt;=benchmarking!U80),1,0)</f>
        <v>0</v>
      </c>
      <c r="K80" s="40">
        <f>IF(AND($Z$16=$B80,$AB$16=$A80,'data for calculations'!$F$13&gt;benchmarking!U80,'data for calculations'!$F$13&lt;=benchmarking!V80),1,0)</f>
        <v>0</v>
      </c>
      <c r="L80" s="40">
        <f>IF(AND($Z$16=$B80,$AB$16=$A80,'data for calculations'!$F$13&gt;benchmarking!W80),1,0)</f>
        <v>0</v>
      </c>
      <c r="M80" s="78">
        <v>27.428571428571431</v>
      </c>
      <c r="N80" s="78">
        <v>27.428571428571431</v>
      </c>
      <c r="O80" s="78">
        <v>36.239316239316238</v>
      </c>
      <c r="P80" s="78">
        <v>42.666666666666664</v>
      </c>
      <c r="Q80" s="78">
        <v>50.666666666666664</v>
      </c>
      <c r="R80" s="78">
        <v>60.285714285714292</v>
      </c>
      <c r="S80" s="78">
        <v>68.906666666666666</v>
      </c>
      <c r="T80" s="78">
        <v>78.857142857142847</v>
      </c>
      <c r="U80" s="78">
        <v>90.920634920634924</v>
      </c>
      <c r="V80" s="78">
        <v>109.81196581196581</v>
      </c>
      <c r="W80" s="78">
        <v>109.81196581196581</v>
      </c>
      <c r="X80" s="40"/>
    </row>
    <row r="81" spans="1:24">
      <c r="A81" s="40" t="s">
        <v>44</v>
      </c>
      <c r="B81" s="40">
        <v>3</v>
      </c>
      <c r="C81" s="40">
        <f>IF(AND($Z$16=$B81,$AB$16=$A81,'data for calculations'!$F$13&lt;=benchmarking!M81),1,0)</f>
        <v>0</v>
      </c>
      <c r="D81" s="40">
        <f>IF(AND($Z$16=$B81,$AB$16=$A81,'data for calculations'!$F$13&gt;benchmarking!N81,'data for calculations'!$F$13&lt;=benchmarking!O81),1,0)</f>
        <v>0</v>
      </c>
      <c r="E81" s="40">
        <f>IF(AND($Z$16=$B81,$AB$16=$A81,'data for calculations'!$F$13&gt;benchmarking!O81,'data for calculations'!$F$13&lt;=benchmarking!P81),1,0)</f>
        <v>0</v>
      </c>
      <c r="F81" s="40">
        <f>IF(AND($Z$16=$B81,$AB$16=$A81,'data for calculations'!$F$13&gt;benchmarking!P81,'data for calculations'!$F$13&lt;=benchmarking!Q81),1,0)</f>
        <v>0</v>
      </c>
      <c r="G81" s="40">
        <f>IF(AND($Z$16=$B81,$AB$16=$A81,'data for calculations'!$F$13&gt;benchmarking!Q81,'data for calculations'!$F$13&lt;=benchmarking!R81),1,0)</f>
        <v>0</v>
      </c>
      <c r="H81" s="40">
        <f>IF(AND($Z$16=$B81,$AB$16=$A81,'data for calculations'!$F$13&gt;benchmarking!R81,'data for calculations'!$F$13&lt;=benchmarking!S81),1,0)</f>
        <v>0</v>
      </c>
      <c r="I81" s="40">
        <f>IF(AND($Z$16=$B81,$AB$16=$A81,'data for calculations'!$F$13&gt;benchmarking!S81,'data for calculations'!$F$13&lt;=benchmarking!T81),1,0)</f>
        <v>0</v>
      </c>
      <c r="J81" s="40">
        <f>IF(AND($Z$16=$B81,$AB$16=$A81,'data for calculations'!$F$13&gt;benchmarking!T81,'data for calculations'!$F$13&lt;=benchmarking!U81),1,0)</f>
        <v>0</v>
      </c>
      <c r="K81" s="40">
        <f>IF(AND($Z$16=$B81,$AB$16=$A81,'data for calculations'!$F$13&gt;benchmarking!U81,'data for calculations'!$F$13&lt;=benchmarking!V81),1,0)</f>
        <v>0</v>
      </c>
      <c r="L81" s="40">
        <f>IF(AND($Z$16=$B81,$AB$16=$A81,'data for calculations'!$F$13&gt;benchmarking!W81),1,0)</f>
        <v>0</v>
      </c>
      <c r="M81" s="78">
        <v>28.698412698412696</v>
      </c>
      <c r="N81" s="78">
        <v>28.698412698412696</v>
      </c>
      <c r="O81" s="78">
        <v>37.587301587301589</v>
      </c>
      <c r="P81" s="78">
        <v>45.155555555555551</v>
      </c>
      <c r="Q81" s="78">
        <v>52.555555555555557</v>
      </c>
      <c r="R81" s="78">
        <v>60.416666666666664</v>
      </c>
      <c r="S81" s="78">
        <v>68.166666666666671</v>
      </c>
      <c r="T81" s="78">
        <v>77.985185185185188</v>
      </c>
      <c r="U81" s="78">
        <v>89.718518518518522</v>
      </c>
      <c r="V81" s="78">
        <v>110.4</v>
      </c>
      <c r="W81" s="78">
        <v>110.4</v>
      </c>
      <c r="X81" s="70"/>
    </row>
    <row r="82" spans="1:24">
      <c r="A82" s="40" t="s">
        <v>44</v>
      </c>
      <c r="B82" s="40">
        <v>4</v>
      </c>
      <c r="C82" s="40">
        <f>IF(AND($Z$16=$B82,$AB$16=$A82,'data for calculations'!$F$13&lt;=benchmarking!M82),1,0)</f>
        <v>0</v>
      </c>
      <c r="D82" s="40">
        <f>IF(AND($Z$16=$B82,$AB$16=$A82,'data for calculations'!$F$13&gt;benchmarking!N82,'data for calculations'!$F$13&lt;=benchmarking!O82),1,0)</f>
        <v>0</v>
      </c>
      <c r="E82" s="40">
        <f>IF(AND($Z$16=$B82,$AB$16=$A82,'data for calculations'!$F$13&gt;benchmarking!O82,'data for calculations'!$F$13&lt;=benchmarking!P82),1,0)</f>
        <v>0</v>
      </c>
      <c r="F82" s="40">
        <f>IF(AND($Z$16=$B82,$AB$16=$A82,'data for calculations'!$F$13&gt;benchmarking!P82,'data for calculations'!$F$13&lt;=benchmarking!Q82),1,0)</f>
        <v>0</v>
      </c>
      <c r="G82" s="40">
        <f>IF(AND($Z$16=$B82,$AB$16=$A82,'data for calculations'!$F$13&gt;benchmarking!Q82,'data for calculations'!$F$13&lt;=benchmarking!R82),1,0)</f>
        <v>0</v>
      </c>
      <c r="H82" s="40">
        <f>IF(AND($Z$16=$B82,$AB$16=$A82,'data for calculations'!$F$13&gt;benchmarking!R82,'data for calculations'!$F$13&lt;=benchmarking!S82),1,0)</f>
        <v>0</v>
      </c>
      <c r="I82" s="40">
        <f>IF(AND($Z$16=$B82,$AB$16=$A82,'data for calculations'!$F$13&gt;benchmarking!S82,'data for calculations'!$F$13&lt;=benchmarking!T82),1,0)</f>
        <v>0</v>
      </c>
      <c r="J82" s="40">
        <f>IF(AND($Z$16=$B82,$AB$16=$A82,'data for calculations'!$F$13&gt;benchmarking!T82,'data for calculations'!$F$13&lt;=benchmarking!U82),1,0)</f>
        <v>0</v>
      </c>
      <c r="K82" s="40">
        <f>IF(AND($Z$16=$B82,$AB$16=$A82,'data for calculations'!$F$13&gt;benchmarking!U82,'data for calculations'!$F$13&lt;=benchmarking!V82),1,0)</f>
        <v>0</v>
      </c>
      <c r="L82" s="40">
        <f>IF(AND($Z$16=$B82,$AB$16=$A82,'data for calculations'!$F$13&gt;benchmarking!W82),1,0)</f>
        <v>0</v>
      </c>
      <c r="M82" s="78">
        <v>27.61904761904762</v>
      </c>
      <c r="N82" s="78">
        <v>27.61904761904762</v>
      </c>
      <c r="O82" s="78">
        <v>36.088888888888889</v>
      </c>
      <c r="P82" s="78">
        <v>43.403174603174598</v>
      </c>
      <c r="Q82" s="78">
        <v>49.708994708994709</v>
      </c>
      <c r="R82" s="78">
        <v>57.037037037037038</v>
      </c>
      <c r="S82" s="78">
        <v>66.48888888888888</v>
      </c>
      <c r="T82" s="78">
        <v>75.649002849002855</v>
      </c>
      <c r="U82" s="78">
        <v>88.888888888888886</v>
      </c>
      <c r="V82" s="78">
        <v>107.49629629629629</v>
      </c>
      <c r="W82" s="78">
        <v>107.49629629629629</v>
      </c>
      <c r="X82" s="40"/>
    </row>
    <row r="83" spans="1:24">
      <c r="A83" s="40" t="s">
        <v>44</v>
      </c>
      <c r="B83" s="40">
        <v>5</v>
      </c>
      <c r="C83" s="40">
        <f>IF(AND($Z$16=$B83,$AB$16=$A83,'data for calculations'!$F$13&lt;=benchmarking!M83),1,0)</f>
        <v>0</v>
      </c>
      <c r="D83" s="40">
        <f>IF(AND($Z$16=$B83,$AB$16=$A83,'data for calculations'!$F$13&gt;benchmarking!N83,'data for calculations'!$F$13&lt;=benchmarking!O83),1,0)</f>
        <v>0</v>
      </c>
      <c r="E83" s="40">
        <f>IF(AND($Z$16=$B83,$AB$16=$A83,'data for calculations'!$F$13&gt;benchmarking!O83,'data for calculations'!$F$13&lt;=benchmarking!P83),1,0)</f>
        <v>0</v>
      </c>
      <c r="F83" s="40">
        <f>IF(AND($Z$16=$B83,$AB$16=$A83,'data for calculations'!$F$13&gt;benchmarking!P83,'data for calculations'!$F$13&lt;=benchmarking!Q83),1,0)</f>
        <v>0</v>
      </c>
      <c r="G83" s="40">
        <f>IF(AND($Z$16=$B83,$AB$16=$A83,'data for calculations'!$F$13&gt;benchmarking!Q83,'data for calculations'!$F$13&lt;=benchmarking!R83),1,0)</f>
        <v>0</v>
      </c>
      <c r="H83" s="40">
        <f>IF(AND($Z$16=$B83,$AB$16=$A83,'data for calculations'!$F$13&gt;benchmarking!R83,'data for calculations'!$F$13&lt;=benchmarking!S83),1,0)</f>
        <v>0</v>
      </c>
      <c r="I83" s="40">
        <f>IF(AND($Z$16=$B83,$AB$16=$A83,'data for calculations'!$F$13&gt;benchmarking!S83,'data for calculations'!$F$13&lt;=benchmarking!T83),1,0)</f>
        <v>0</v>
      </c>
      <c r="J83" s="40">
        <f>IF(AND($Z$16=$B83,$AB$16=$A83,'data for calculations'!$F$13&gt;benchmarking!T83,'data for calculations'!$F$13&lt;=benchmarking!U83),1,0)</f>
        <v>0</v>
      </c>
      <c r="K83" s="40">
        <f>IF(AND($Z$16=$B83,$AB$16=$A83,'data for calculations'!$F$13&gt;benchmarking!U83,'data for calculations'!$F$13&lt;=benchmarking!V83),1,0)</f>
        <v>0</v>
      </c>
      <c r="L83" s="40">
        <f>IF(AND($Z$16=$B83,$AB$16=$A83,'data for calculations'!$F$13&gt;benchmarking!W83),1,0)</f>
        <v>0</v>
      </c>
      <c r="M83" s="78">
        <v>29.214814814814815</v>
      </c>
      <c r="N83" s="78">
        <v>29.214814814814815</v>
      </c>
      <c r="O83" s="78">
        <v>38.222222222222221</v>
      </c>
      <c r="P83" s="78">
        <v>45.274074074074072</v>
      </c>
      <c r="Q83" s="78">
        <v>52.634920634920633</v>
      </c>
      <c r="R83" s="78">
        <v>59.733333333333334</v>
      </c>
      <c r="S83" s="78">
        <v>68.473118279569889</v>
      </c>
      <c r="T83" s="78">
        <v>77.555555555555557</v>
      </c>
      <c r="U83" s="78">
        <v>90.053639846743295</v>
      </c>
      <c r="V83" s="78">
        <v>108.5</v>
      </c>
      <c r="W83" s="78">
        <v>108.5</v>
      </c>
      <c r="X83" s="70"/>
    </row>
    <row r="84" spans="1:24">
      <c r="A84" s="40" t="s">
        <v>44</v>
      </c>
      <c r="B84" s="40">
        <v>6</v>
      </c>
      <c r="C84" s="40">
        <f>IF(AND($Z$16=$B84,$AB$16=$A84,'data for calculations'!$F$13&lt;=benchmarking!M84),1,0)</f>
        <v>0</v>
      </c>
      <c r="D84" s="40">
        <f>IF(AND($Z$16=$B84,$AB$16=$A84,'data for calculations'!$F$13&gt;benchmarking!N84,'data for calculations'!$F$13&lt;=benchmarking!O84),1,0)</f>
        <v>0</v>
      </c>
      <c r="E84" s="40">
        <f>IF(AND($Z$16=$B84,$AB$16=$A84,'data for calculations'!$F$13&gt;benchmarking!O84,'data for calculations'!$F$13&lt;=benchmarking!P84),1,0)</f>
        <v>0</v>
      </c>
      <c r="F84" s="40">
        <f>IF(AND($Z$16=$B84,$AB$16=$A84,'data for calculations'!$F$13&gt;benchmarking!P84,'data for calculations'!$F$13&lt;=benchmarking!Q84),1,0)</f>
        <v>0</v>
      </c>
      <c r="G84" s="40">
        <f>IF(AND($Z$16=$B84,$AB$16=$A84,'data for calculations'!$F$13&gt;benchmarking!Q84,'data for calculations'!$F$13&lt;=benchmarking!R84),1,0)</f>
        <v>0</v>
      </c>
      <c r="H84" s="40">
        <f>IF(AND($Z$16=$B84,$AB$16=$A84,'data for calculations'!$F$13&gt;benchmarking!R84,'data for calculations'!$F$13&lt;=benchmarking!S84),1,0)</f>
        <v>0</v>
      </c>
      <c r="I84" s="40">
        <f>IF(AND($Z$16=$B84,$AB$16=$A84,'data for calculations'!$F$13&gt;benchmarking!S84,'data for calculations'!$F$13&lt;=benchmarking!T84),1,0)</f>
        <v>0</v>
      </c>
      <c r="J84" s="40">
        <f>IF(AND($Z$16=$B84,$AB$16=$A84,'data for calculations'!$F$13&gt;benchmarking!T84,'data for calculations'!$F$13&lt;=benchmarking!U84),1,0)</f>
        <v>0</v>
      </c>
      <c r="K84" s="40">
        <f>IF(AND($Z$16=$B84,$AB$16=$A84,'data for calculations'!$F$13&gt;benchmarking!U84,'data for calculations'!$F$13&lt;=benchmarking!V84),1,0)</f>
        <v>0</v>
      </c>
      <c r="L84" s="40">
        <f>IF(AND($Z$16=$B84,$AB$16=$A84,'data for calculations'!$F$13&gt;benchmarking!W84),1,0)</f>
        <v>0</v>
      </c>
      <c r="M84" s="78">
        <v>32.059259259259264</v>
      </c>
      <c r="N84" s="78">
        <v>32.059259259259264</v>
      </c>
      <c r="O84" s="78">
        <v>41.650793650793645</v>
      </c>
      <c r="P84" s="78">
        <v>50.051282051282051</v>
      </c>
      <c r="Q84" s="78">
        <v>56.711111111111109</v>
      </c>
      <c r="R84" s="78">
        <v>64.651851851851859</v>
      </c>
      <c r="S84" s="78">
        <v>72.94814814814815</v>
      </c>
      <c r="T84" s="78">
        <v>84.029629629629625</v>
      </c>
      <c r="U84" s="78">
        <v>96.888888888888886</v>
      </c>
      <c r="V84" s="78">
        <v>116.06349206349208</v>
      </c>
      <c r="W84" s="78">
        <v>116.06349206349208</v>
      </c>
      <c r="X84" s="40"/>
    </row>
    <row r="85" spans="1:24">
      <c r="A85" s="40" t="s">
        <v>44</v>
      </c>
      <c r="B85" s="40">
        <v>7</v>
      </c>
      <c r="C85" s="40">
        <f>IF(AND($Z$16=$B85,$AB$16=$A85,'data for calculations'!$F$13&lt;=benchmarking!M85),1,0)</f>
        <v>0</v>
      </c>
      <c r="D85" s="40">
        <f>IF(AND($Z$16=$B85,$AB$16=$A85,'data for calculations'!$F$13&gt;benchmarking!N85,'data for calculations'!$F$13&lt;=benchmarking!O85),1,0)</f>
        <v>0</v>
      </c>
      <c r="E85" s="40">
        <f>IF(AND($Z$16=$B85,$AB$16=$A85,'data for calculations'!$F$13&gt;benchmarking!O85,'data for calculations'!$F$13&lt;=benchmarking!P85),1,0)</f>
        <v>0</v>
      </c>
      <c r="F85" s="40">
        <f>IF(AND($Z$16=$B85,$AB$16=$A85,'data for calculations'!$F$13&gt;benchmarking!P85,'data for calculations'!$F$13&lt;=benchmarking!Q85),1,0)</f>
        <v>0</v>
      </c>
      <c r="G85" s="40">
        <f>IF(AND($Z$16=$B85,$AB$16=$A85,'data for calculations'!$F$13&gt;benchmarking!Q85,'data for calculations'!$F$13&lt;=benchmarking!R85),1,0)</f>
        <v>0</v>
      </c>
      <c r="H85" s="40">
        <f>IF(AND($Z$16=$B85,$AB$16=$A85,'data for calculations'!$F$13&gt;benchmarking!R85,'data for calculations'!$F$13&lt;=benchmarking!S85),1,0)</f>
        <v>0</v>
      </c>
      <c r="I85" s="40">
        <f>IF(AND($Z$16=$B85,$AB$16=$A85,'data for calculations'!$F$13&gt;benchmarking!S85,'data for calculations'!$F$13&lt;=benchmarking!T85),1,0)</f>
        <v>0</v>
      </c>
      <c r="J85" s="40">
        <f>IF(AND($Z$16=$B85,$AB$16=$A85,'data for calculations'!$F$13&gt;benchmarking!T85,'data for calculations'!$F$13&lt;=benchmarking!U85),1,0)</f>
        <v>0</v>
      </c>
      <c r="K85" s="40">
        <f>IF(AND($Z$16=$B85,$AB$16=$A85,'data for calculations'!$F$13&gt;benchmarking!U85,'data for calculations'!$F$13&lt;=benchmarking!V85),1,0)</f>
        <v>0</v>
      </c>
      <c r="L85" s="40">
        <f>IF(AND($Z$16=$B85,$AB$16=$A85,'data for calculations'!$F$13&gt;benchmarking!W85),1,0)</f>
        <v>0</v>
      </c>
      <c r="M85" s="78">
        <v>34.607407407407408</v>
      </c>
      <c r="N85" s="78">
        <v>34.607407407407408</v>
      </c>
      <c r="O85" s="78">
        <v>45.629629629629633</v>
      </c>
      <c r="P85" s="78">
        <v>53.777777777777779</v>
      </c>
      <c r="Q85" s="78">
        <v>61.82375478927203</v>
      </c>
      <c r="R85" s="78">
        <v>69.176470588235304</v>
      </c>
      <c r="S85" s="78">
        <v>77.688888888888897</v>
      </c>
      <c r="T85" s="78">
        <v>88.825396825396822</v>
      </c>
      <c r="U85" s="78">
        <v>103.61111111111111</v>
      </c>
      <c r="V85" s="78">
        <v>126.55555555555556</v>
      </c>
      <c r="W85" s="78">
        <v>126.55555555555556</v>
      </c>
      <c r="X85" s="70"/>
    </row>
    <row r="86" spans="1:24">
      <c r="A86" s="40" t="s">
        <v>44</v>
      </c>
      <c r="B86" s="40">
        <v>8</v>
      </c>
      <c r="C86" s="40">
        <f>IF(AND($Z$16=$B86,$AB$16=$A86,'data for calculations'!$F$13&lt;=benchmarking!M86),1,0)</f>
        <v>0</v>
      </c>
      <c r="D86" s="40">
        <f>IF(AND($Z$16=$B86,$AB$16=$A86,'data for calculations'!$F$13&gt;benchmarking!N86,'data for calculations'!$F$13&lt;=benchmarking!O86),1,0)</f>
        <v>0</v>
      </c>
      <c r="E86" s="40">
        <f>IF(AND($Z$16=$B86,$AB$16=$A86,'data for calculations'!$F$13&gt;benchmarking!O86,'data for calculations'!$F$13&lt;=benchmarking!P86),1,0)</f>
        <v>0</v>
      </c>
      <c r="F86" s="40">
        <f>IF(AND($Z$16=$B86,$AB$16=$A86,'data for calculations'!$F$13&gt;benchmarking!P86,'data for calculations'!$F$13&lt;=benchmarking!Q86),1,0)</f>
        <v>0</v>
      </c>
      <c r="G86" s="40">
        <f>IF(AND($Z$16=$B86,$AB$16=$A86,'data for calculations'!$F$13&gt;benchmarking!Q86,'data for calculations'!$F$13&lt;=benchmarking!R86),1,0)</f>
        <v>0</v>
      </c>
      <c r="H86" s="40">
        <f>IF(AND($Z$16=$B86,$AB$16=$A86,'data for calculations'!$F$13&gt;benchmarking!R86,'data for calculations'!$F$13&lt;=benchmarking!S86),1,0)</f>
        <v>0</v>
      </c>
      <c r="I86" s="40">
        <f>IF(AND($Z$16=$B86,$AB$16=$A86,'data for calculations'!$F$13&gt;benchmarking!S86,'data for calculations'!$F$13&lt;=benchmarking!T86),1,0)</f>
        <v>0</v>
      </c>
      <c r="J86" s="40">
        <f>IF(AND($Z$16=$B86,$AB$16=$A86,'data for calculations'!$F$13&gt;benchmarking!T86,'data for calculations'!$F$13&lt;=benchmarking!U86),1,0)</f>
        <v>0</v>
      </c>
      <c r="K86" s="40">
        <f>IF(AND($Z$16=$B86,$AB$16=$A86,'data for calculations'!$F$13&gt;benchmarking!U86,'data for calculations'!$F$13&lt;=benchmarking!V86),1,0)</f>
        <v>0</v>
      </c>
      <c r="L86" s="40">
        <f>IF(AND($Z$16=$B86,$AB$16=$A86,'data for calculations'!$F$13&gt;benchmarking!W86),1,0)</f>
        <v>0</v>
      </c>
      <c r="M86" s="78">
        <v>35.318518518518516</v>
      </c>
      <c r="N86" s="78">
        <v>35.318518518518516</v>
      </c>
      <c r="O86" s="78">
        <v>45.50555555555556</v>
      </c>
      <c r="P86" s="78">
        <v>53.333333333333336</v>
      </c>
      <c r="Q86" s="78">
        <v>61.361111111111114</v>
      </c>
      <c r="R86" s="78">
        <v>69.037037037037038</v>
      </c>
      <c r="S86" s="78">
        <v>78.194444444444457</v>
      </c>
      <c r="T86" s="78">
        <v>89.125925925925927</v>
      </c>
      <c r="U86" s="78">
        <v>105.29761904761905</v>
      </c>
      <c r="V86" s="78">
        <v>127.88148148148149</v>
      </c>
      <c r="W86" s="78">
        <v>127.88148148148149</v>
      </c>
      <c r="X86" s="40"/>
    </row>
    <row r="87" spans="1:24">
      <c r="A87" s="40" t="s">
        <v>44</v>
      </c>
      <c r="B87" s="40">
        <v>9</v>
      </c>
      <c r="C87" s="40">
        <f>IF(AND($Z$16=$B87,$AB$16=$A87,'data for calculations'!$F$13&lt;=benchmarking!M87),1,0)</f>
        <v>0</v>
      </c>
      <c r="D87" s="40">
        <f>IF(AND($Z$16=$B87,$AB$16=$A87,'data for calculations'!$F$13&gt;benchmarking!N87,'data for calculations'!$F$13&lt;=benchmarking!O87),1,0)</f>
        <v>0</v>
      </c>
      <c r="E87" s="40">
        <f>IF(AND($Z$16=$B87,$AB$16=$A87,'data for calculations'!$F$13&gt;benchmarking!O87,'data for calculations'!$F$13&lt;=benchmarking!P87),1,0)</f>
        <v>0</v>
      </c>
      <c r="F87" s="40">
        <f>IF(AND($Z$16=$B87,$AB$16=$A87,'data for calculations'!$F$13&gt;benchmarking!P87,'data for calculations'!$F$13&lt;=benchmarking!Q87),1,0)</f>
        <v>0</v>
      </c>
      <c r="G87" s="40">
        <f>IF(AND($Z$16=$B87,$AB$16=$A87,'data for calculations'!$F$13&gt;benchmarking!Q87,'data for calculations'!$F$13&lt;=benchmarking!R87),1,0)</f>
        <v>0</v>
      </c>
      <c r="H87" s="40">
        <f>IF(AND($Z$16=$B87,$AB$16=$A87,'data for calculations'!$F$13&gt;benchmarking!R87,'data for calculations'!$F$13&lt;=benchmarking!S87),1,0)</f>
        <v>0</v>
      </c>
      <c r="I87" s="40">
        <f>IF(AND($Z$16=$B87,$AB$16=$A87,'data for calculations'!$F$13&gt;benchmarking!S87,'data for calculations'!$F$13&lt;=benchmarking!T87),1,0)</f>
        <v>0</v>
      </c>
      <c r="J87" s="40">
        <f>IF(AND($Z$16=$B87,$AB$16=$A87,'data for calculations'!$F$13&gt;benchmarking!T87,'data for calculations'!$F$13&lt;=benchmarking!U87),1,0)</f>
        <v>0</v>
      </c>
      <c r="K87" s="40">
        <f>IF(AND($Z$16=$B87,$AB$16=$A87,'data for calculations'!$F$13&gt;benchmarking!U87,'data for calculations'!$F$13&lt;=benchmarking!V87),1,0)</f>
        <v>0</v>
      </c>
      <c r="L87" s="40">
        <f>IF(AND($Z$16=$B87,$AB$16=$A87,'data for calculations'!$F$13&gt;benchmarking!W87),1,0)</f>
        <v>0</v>
      </c>
      <c r="M87" s="78">
        <v>32.177777777777777</v>
      </c>
      <c r="N87" s="78">
        <v>32.177777777777777</v>
      </c>
      <c r="O87" s="78">
        <v>41.841269841269842</v>
      </c>
      <c r="P87" s="78">
        <v>50.251851851851853</v>
      </c>
      <c r="Q87" s="78">
        <v>57.587301587301596</v>
      </c>
      <c r="R87" s="78">
        <v>64.8</v>
      </c>
      <c r="S87" s="78">
        <v>72.38095238095238</v>
      </c>
      <c r="T87" s="78">
        <v>83.388888888888886</v>
      </c>
      <c r="U87" s="78">
        <v>98.42962962962963</v>
      </c>
      <c r="V87" s="78">
        <v>118.63703703703703</v>
      </c>
      <c r="W87" s="78">
        <v>118.63703703703703</v>
      </c>
      <c r="X87" s="70"/>
    </row>
    <row r="88" spans="1:24">
      <c r="A88" s="40" t="s">
        <v>44</v>
      </c>
      <c r="B88" s="40">
        <v>10</v>
      </c>
      <c r="C88" s="40">
        <f>IF(AND($Z$16=$B88,$AB$16=$A88,'data for calculations'!$F$13&lt;=benchmarking!M88),1,0)</f>
        <v>0</v>
      </c>
      <c r="D88" s="40">
        <f>IF(AND($Z$16=$B88,$AB$16=$A88,'data for calculations'!$F$13&gt;benchmarking!N88,'data for calculations'!$F$13&lt;=benchmarking!O88),1,0)</f>
        <v>0</v>
      </c>
      <c r="E88" s="40">
        <f>IF(AND($Z$16=$B88,$AB$16=$A88,'data for calculations'!$F$13&gt;benchmarking!O88,'data for calculations'!$F$13&lt;=benchmarking!P88),1,0)</f>
        <v>0</v>
      </c>
      <c r="F88" s="40">
        <f>IF(AND($Z$16=$B88,$AB$16=$A88,'data for calculations'!$F$13&gt;benchmarking!P88,'data for calculations'!$F$13&lt;=benchmarking!Q88),1,0)</f>
        <v>0</v>
      </c>
      <c r="G88" s="40">
        <f>IF(AND($Z$16=$B88,$AB$16=$A88,'data for calculations'!$F$13&gt;benchmarking!Q88,'data for calculations'!$F$13&lt;=benchmarking!R88),1,0)</f>
        <v>0</v>
      </c>
      <c r="H88" s="40">
        <f>IF(AND($Z$16=$B88,$AB$16=$A88,'data for calculations'!$F$13&gt;benchmarking!R88,'data for calculations'!$F$13&lt;=benchmarking!S88),1,0)</f>
        <v>0</v>
      </c>
      <c r="I88" s="40">
        <f>IF(AND($Z$16=$B88,$AB$16=$A88,'data for calculations'!$F$13&gt;benchmarking!S88,'data for calculations'!$F$13&lt;=benchmarking!T88),1,0)</f>
        <v>0</v>
      </c>
      <c r="J88" s="40">
        <f>IF(AND($Z$16=$B88,$AB$16=$A88,'data for calculations'!$F$13&gt;benchmarking!T88,'data for calculations'!$F$13&lt;=benchmarking!U88),1,0)</f>
        <v>0</v>
      </c>
      <c r="K88" s="40">
        <f>IF(AND($Z$16=$B88,$AB$16=$A88,'data for calculations'!$F$13&gt;benchmarking!U88,'data for calculations'!$F$13&lt;=benchmarking!V88),1,0)</f>
        <v>0</v>
      </c>
      <c r="L88" s="40">
        <f>IF(AND($Z$16=$B88,$AB$16=$A88,'data for calculations'!$F$13&gt;benchmarking!W88),1,0)</f>
        <v>0</v>
      </c>
      <c r="M88" s="78">
        <v>29.6</v>
      </c>
      <c r="N88" s="78">
        <v>29.6</v>
      </c>
      <c r="O88" s="78">
        <v>38.63703703703704</v>
      </c>
      <c r="P88" s="78">
        <v>45.401709401709404</v>
      </c>
      <c r="Q88" s="78">
        <v>51.555555555555557</v>
      </c>
      <c r="R88" s="78">
        <v>57.896825396825392</v>
      </c>
      <c r="S88" s="78">
        <v>65.659259259259258</v>
      </c>
      <c r="T88" s="78">
        <v>75.333333333333329</v>
      </c>
      <c r="U88" s="78">
        <v>89.837037037037035</v>
      </c>
      <c r="V88" s="78">
        <v>111.52136752136752</v>
      </c>
      <c r="W88" s="78">
        <v>111.52136752136752</v>
      </c>
      <c r="X88" s="40"/>
    </row>
    <row r="89" spans="1:24">
      <c r="A89" s="40" t="s">
        <v>44</v>
      </c>
      <c r="B89" s="40">
        <v>11</v>
      </c>
      <c r="C89" s="40">
        <f>IF(AND($Z$16=$B89,$AB$16=$A89,'data for calculations'!$F$13&lt;=benchmarking!M89),1,0)</f>
        <v>0</v>
      </c>
      <c r="D89" s="40">
        <f>IF(AND($Z$16=$B89,$AB$16=$A89,'data for calculations'!$F$13&gt;benchmarking!N89,'data for calculations'!$F$13&lt;=benchmarking!O89),1,0)</f>
        <v>0</v>
      </c>
      <c r="E89" s="40">
        <f>IF(AND($Z$16=$B89,$AB$16=$A89,'data for calculations'!$F$13&gt;benchmarking!O89,'data for calculations'!$F$13&lt;=benchmarking!P89),1,0)</f>
        <v>0</v>
      </c>
      <c r="F89" s="40">
        <f>IF(AND($Z$16=$B89,$AB$16=$A89,'data for calculations'!$F$13&gt;benchmarking!P89,'data for calculations'!$F$13&lt;=benchmarking!Q89),1,0)</f>
        <v>0</v>
      </c>
      <c r="G89" s="40">
        <f>IF(AND($Z$16=$B89,$AB$16=$A89,'data for calculations'!$F$13&gt;benchmarking!Q89,'data for calculations'!$F$13&lt;=benchmarking!R89),1,0)</f>
        <v>0</v>
      </c>
      <c r="H89" s="40">
        <f>IF(AND($Z$16=$B89,$AB$16=$A89,'data for calculations'!$F$13&gt;benchmarking!R89,'data for calculations'!$F$13&lt;=benchmarking!S89),1,0)</f>
        <v>0</v>
      </c>
      <c r="I89" s="40">
        <f>IF(AND($Z$16=$B89,$AB$16=$A89,'data for calculations'!$F$13&gt;benchmarking!S89,'data for calculations'!$F$13&lt;=benchmarking!T89),1,0)</f>
        <v>0</v>
      </c>
      <c r="J89" s="40">
        <f>IF(AND($Z$16=$B89,$AB$16=$A89,'data for calculations'!$F$13&gt;benchmarking!T89,'data for calculations'!$F$13&lt;=benchmarking!U89),1,0)</f>
        <v>0</v>
      </c>
      <c r="K89" s="40">
        <f>IF(AND($Z$16=$B89,$AB$16=$A89,'data for calculations'!$F$13&gt;benchmarking!U89,'data for calculations'!$F$13&lt;=benchmarking!V89),1,0)</f>
        <v>0</v>
      </c>
      <c r="L89" s="40">
        <f>IF(AND($Z$16=$B89,$AB$16=$A89,'data for calculations'!$F$13&gt;benchmarking!W89),1,0)</f>
        <v>0</v>
      </c>
      <c r="M89" s="78">
        <v>27.733333333333334</v>
      </c>
      <c r="N89" s="78">
        <v>27.733333333333334</v>
      </c>
      <c r="O89" s="78">
        <v>36.207407407407409</v>
      </c>
      <c r="P89" s="78">
        <v>43.081481481481482</v>
      </c>
      <c r="Q89" s="78">
        <v>50.188034188034187</v>
      </c>
      <c r="R89" s="78">
        <v>56.969696969696969</v>
      </c>
      <c r="S89" s="78">
        <v>65.142857142857153</v>
      </c>
      <c r="T89" s="78">
        <v>73.007407407407413</v>
      </c>
      <c r="U89" s="78">
        <v>86.153846153846146</v>
      </c>
      <c r="V89" s="78">
        <v>104.94814814814815</v>
      </c>
      <c r="W89" s="78">
        <v>104.94814814814815</v>
      </c>
      <c r="X89" s="70"/>
    </row>
    <row r="90" spans="1:24">
      <c r="A90" s="40" t="s">
        <v>44</v>
      </c>
      <c r="B90" s="40">
        <v>12</v>
      </c>
      <c r="C90" s="40">
        <f>IF(AND($Z$16=$B90,$AB$16=$A90,'data for calculations'!$F$13&lt;=benchmarking!M90),1,0)</f>
        <v>0</v>
      </c>
      <c r="D90" s="40">
        <f>IF(AND($Z$16=$B90,$AB$16=$A90,'data for calculations'!$F$13&gt;benchmarking!N90,'data for calculations'!$F$13&lt;=benchmarking!O90),1,0)</f>
        <v>0</v>
      </c>
      <c r="E90" s="40">
        <f>IF(AND($Z$16=$B90,$AB$16=$A90,'data for calculations'!$F$13&gt;benchmarking!O90,'data for calculations'!$F$13&lt;=benchmarking!P90),1,0)</f>
        <v>0</v>
      </c>
      <c r="F90" s="40">
        <f>IF(AND($Z$16=$B90,$AB$16=$A90,'data for calculations'!$F$13&gt;benchmarking!P90,'data for calculations'!$F$13&lt;=benchmarking!Q90),1,0)</f>
        <v>0</v>
      </c>
      <c r="G90" s="40">
        <f>IF(AND($Z$16=$B90,$AB$16=$A90,'data for calculations'!$F$13&gt;benchmarking!Q90,'data for calculations'!$F$13&lt;=benchmarking!R90),1,0)</f>
        <v>0</v>
      </c>
      <c r="H90" s="40">
        <f>IF(AND($Z$16=$B90,$AB$16=$A90,'data for calculations'!$F$13&gt;benchmarking!R90,'data for calculations'!$F$13&lt;=benchmarking!S90),1,0)</f>
        <v>0</v>
      </c>
      <c r="I90" s="40">
        <f>IF(AND($Z$16=$B90,$AB$16=$A90,'data for calculations'!$F$13&gt;benchmarking!S90,'data for calculations'!$F$13&lt;=benchmarking!T90),1,0)</f>
        <v>0</v>
      </c>
      <c r="J90" s="40">
        <f>IF(AND($Z$16=$B90,$AB$16=$A90,'data for calculations'!$F$13&gt;benchmarking!T90,'data for calculations'!$F$13&lt;=benchmarking!U90),1,0)</f>
        <v>0</v>
      </c>
      <c r="K90" s="40">
        <f>IF(AND($Z$16=$B90,$AB$16=$A90,'data for calculations'!$F$13&gt;benchmarking!U90,'data for calculations'!$F$13&lt;=benchmarking!V90),1,0)</f>
        <v>0</v>
      </c>
      <c r="L90" s="40">
        <f>IF(AND($Z$16=$B90,$AB$16=$A90,'data for calculations'!$F$13&gt;benchmarking!W90),1,0)</f>
        <v>0</v>
      </c>
      <c r="M90" s="78">
        <v>26.962962962962962</v>
      </c>
      <c r="N90" s="78">
        <v>26.962962962962962</v>
      </c>
      <c r="O90" s="78">
        <v>36.088888888888889</v>
      </c>
      <c r="P90" s="78">
        <v>43.17460317460317</v>
      </c>
      <c r="Q90" s="78">
        <v>49.722222222222221</v>
      </c>
      <c r="R90" s="78">
        <v>57.144159544159542</v>
      </c>
      <c r="S90" s="78">
        <v>65.303703703703704</v>
      </c>
      <c r="T90" s="78">
        <v>74.222222222222229</v>
      </c>
      <c r="U90" s="78">
        <v>85.037037037037038</v>
      </c>
      <c r="V90" s="78">
        <v>104.11851851851853</v>
      </c>
      <c r="W90" s="78">
        <v>104.11851851851853</v>
      </c>
      <c r="X90" s="40"/>
    </row>
    <row r="91" spans="1:24">
      <c r="A91" s="40" t="s">
        <v>45</v>
      </c>
      <c r="B91" s="40">
        <v>1</v>
      </c>
      <c r="C91" s="40">
        <f>IF(AND($Z$16=$B91,$AB$16=$A91,'data for calculations'!$F$13&lt;=benchmarking!M91),1,0)</f>
        <v>0</v>
      </c>
      <c r="D91" s="40">
        <f>IF(AND($Z$16=$B91,$AB$16=$A91,'data for calculations'!$F$13&gt;benchmarking!N91,'data for calculations'!$F$13&lt;=benchmarking!O91),1,0)</f>
        <v>0</v>
      </c>
      <c r="E91" s="40">
        <f>IF(AND($Z$16=$B91,$AB$16=$A91,'data for calculations'!$F$13&gt;benchmarking!O91,'data for calculations'!$F$13&lt;=benchmarking!P91),1,0)</f>
        <v>0</v>
      </c>
      <c r="F91" s="40">
        <f>IF(AND($Z$16=$B91,$AB$16=$A91,'data for calculations'!$F$13&gt;benchmarking!P91,'data for calculations'!$F$13&lt;=benchmarking!Q91),1,0)</f>
        <v>0</v>
      </c>
      <c r="G91" s="40">
        <f>IF(AND($Z$16=$B91,$AB$16=$A91,'data for calculations'!$F$13&gt;benchmarking!Q91,'data for calculations'!$F$13&lt;=benchmarking!R91),1,0)</f>
        <v>0</v>
      </c>
      <c r="H91" s="40">
        <f>IF(AND($Z$16=$B91,$AB$16=$A91,'data for calculations'!$F$13&gt;benchmarking!R91,'data for calculations'!$F$13&lt;=benchmarking!S91),1,0)</f>
        <v>0</v>
      </c>
      <c r="I91" s="40">
        <f>IF(AND($Z$16=$B91,$AB$16=$A91,'data for calculations'!$F$13&gt;benchmarking!S91,'data for calculations'!$F$13&lt;=benchmarking!T91),1,0)</f>
        <v>0</v>
      </c>
      <c r="J91" s="40">
        <f>IF(AND($Z$16=$B91,$AB$16=$A91,'data for calculations'!$F$13&gt;benchmarking!T91,'data for calculations'!$F$13&lt;=benchmarking!U91),1,0)</f>
        <v>0</v>
      </c>
      <c r="K91" s="40">
        <f>IF(AND($Z$16=$B91,$AB$16=$A91,'data for calculations'!$F$13&gt;benchmarking!U91,'data for calculations'!$F$13&lt;=benchmarking!V91),1,0)</f>
        <v>0</v>
      </c>
      <c r="L91" s="40">
        <f>IF(AND($Z$16=$B91,$AB$16=$A91,'data for calculations'!$F$13&gt;benchmarking!W91),1,0)</f>
        <v>0</v>
      </c>
      <c r="M91" s="78">
        <v>23.055555555555557</v>
      </c>
      <c r="N91" s="78">
        <v>23.055555555555557</v>
      </c>
      <c r="O91" s="78">
        <v>29.866666666666667</v>
      </c>
      <c r="P91" s="78">
        <v>34.903703703703705</v>
      </c>
      <c r="Q91" s="78">
        <v>39.68888888888889</v>
      </c>
      <c r="R91" s="78">
        <v>44.359259259259261</v>
      </c>
      <c r="S91" s="78">
        <v>50.611111111111114</v>
      </c>
      <c r="T91" s="78">
        <v>56.547008547008545</v>
      </c>
      <c r="U91" s="78">
        <v>64.222222222222229</v>
      </c>
      <c r="V91" s="78">
        <v>79.30158730158729</v>
      </c>
      <c r="W91" s="78">
        <v>79.30158730158729</v>
      </c>
      <c r="X91" s="70"/>
    </row>
    <row r="92" spans="1:24">
      <c r="A92" s="40" t="s">
        <v>45</v>
      </c>
      <c r="B92" s="40">
        <v>2</v>
      </c>
      <c r="C92" s="40">
        <f>IF(AND($Z$16=$B92,$AB$16=$A92,'data for calculations'!$F$13&lt;=benchmarking!M92),1,0)</f>
        <v>0</v>
      </c>
      <c r="D92" s="40">
        <f>IF(AND($Z$16=$B92,$AB$16=$A92,'data for calculations'!$F$13&gt;benchmarking!N92,'data for calculations'!$F$13&lt;=benchmarking!O92),1,0)</f>
        <v>0</v>
      </c>
      <c r="E92" s="40">
        <f>IF(AND($Z$16=$B92,$AB$16=$A92,'data for calculations'!$F$13&gt;benchmarking!O92,'data for calculations'!$F$13&lt;=benchmarking!P92),1,0)</f>
        <v>0</v>
      </c>
      <c r="F92" s="40">
        <f>IF(AND($Z$16=$B92,$AB$16=$A92,'data for calculations'!$F$13&gt;benchmarking!P92,'data for calculations'!$F$13&lt;=benchmarking!Q92),1,0)</f>
        <v>0</v>
      </c>
      <c r="G92" s="40">
        <f>IF(AND($Z$16=$B92,$AB$16=$A92,'data for calculations'!$F$13&gt;benchmarking!Q92,'data for calculations'!$F$13&lt;=benchmarking!R92),1,0)</f>
        <v>0</v>
      </c>
      <c r="H92" s="40">
        <f>IF(AND($Z$16=$B92,$AB$16=$A92,'data for calculations'!$F$13&gt;benchmarking!R92,'data for calculations'!$F$13&lt;=benchmarking!S92),1,0)</f>
        <v>0</v>
      </c>
      <c r="I92" s="40">
        <f>IF(AND($Z$16=$B92,$AB$16=$A92,'data for calculations'!$F$13&gt;benchmarking!S92,'data for calculations'!$F$13&lt;=benchmarking!T92),1,0)</f>
        <v>0</v>
      </c>
      <c r="J92" s="40">
        <f>IF(AND($Z$16=$B92,$AB$16=$A92,'data for calculations'!$F$13&gt;benchmarking!T92,'data for calculations'!$F$13&lt;=benchmarking!U92),1,0)</f>
        <v>0</v>
      </c>
      <c r="K92" s="40">
        <f>IF(AND($Z$16=$B92,$AB$16=$A92,'data for calculations'!$F$13&gt;benchmarking!U92,'data for calculations'!$F$13&lt;=benchmarking!V92),1,0)</f>
        <v>0</v>
      </c>
      <c r="L92" s="40">
        <f>IF(AND($Z$16=$B92,$AB$16=$A92,'data for calculations'!$F$13&gt;benchmarking!W92),1,0)</f>
        <v>0</v>
      </c>
      <c r="M92" s="78">
        <v>23.746031746031747</v>
      </c>
      <c r="N92" s="78">
        <v>23.746031746031747</v>
      </c>
      <c r="O92" s="78">
        <v>29.587301587301585</v>
      </c>
      <c r="P92" s="78">
        <v>35.650793650793645</v>
      </c>
      <c r="Q92" s="78">
        <v>41.025641025641022</v>
      </c>
      <c r="R92" s="78">
        <v>45.663003663003664</v>
      </c>
      <c r="S92" s="78">
        <v>51.897435897435898</v>
      </c>
      <c r="T92" s="78">
        <v>59.587301587301596</v>
      </c>
      <c r="U92" s="78">
        <v>69.01010101010101</v>
      </c>
      <c r="V92" s="78">
        <v>83.428571428571431</v>
      </c>
      <c r="W92" s="78">
        <v>83.428571428571431</v>
      </c>
      <c r="X92" s="40"/>
    </row>
    <row r="93" spans="1:24">
      <c r="A93" s="40" t="s">
        <v>45</v>
      </c>
      <c r="B93" s="40">
        <v>3</v>
      </c>
      <c r="C93" s="40">
        <f>IF(AND($Z$16=$B93,$AB$16=$A93,'data for calculations'!$F$13&lt;=benchmarking!M93),1,0)</f>
        <v>0</v>
      </c>
      <c r="D93" s="40">
        <f>IF(AND($Z$16=$B93,$AB$16=$A93,'data for calculations'!$F$13&gt;benchmarking!N93,'data for calculations'!$F$13&lt;=benchmarking!O93),1,0)</f>
        <v>0</v>
      </c>
      <c r="E93" s="40">
        <f>IF(AND($Z$16=$B93,$AB$16=$A93,'data for calculations'!$F$13&gt;benchmarking!O93,'data for calculations'!$F$13&lt;=benchmarking!P93),1,0)</f>
        <v>0</v>
      </c>
      <c r="F93" s="40">
        <f>IF(AND($Z$16=$B93,$AB$16=$A93,'data for calculations'!$F$13&gt;benchmarking!P93,'data for calculations'!$F$13&lt;=benchmarking!Q93),1,0)</f>
        <v>0</v>
      </c>
      <c r="G93" s="40">
        <f>IF(AND($Z$16=$B93,$AB$16=$A93,'data for calculations'!$F$13&gt;benchmarking!Q93,'data for calculations'!$F$13&lt;=benchmarking!R93),1,0)</f>
        <v>0</v>
      </c>
      <c r="H93" s="40">
        <f>IF(AND($Z$16=$B93,$AB$16=$A93,'data for calculations'!$F$13&gt;benchmarking!R93,'data for calculations'!$F$13&lt;=benchmarking!S93),1,0)</f>
        <v>0</v>
      </c>
      <c r="I93" s="40">
        <f>IF(AND($Z$16=$B93,$AB$16=$A93,'data for calculations'!$F$13&gt;benchmarking!S93,'data for calculations'!$F$13&lt;=benchmarking!T93),1,0)</f>
        <v>0</v>
      </c>
      <c r="J93" s="40">
        <f>IF(AND($Z$16=$B93,$AB$16=$A93,'data for calculations'!$F$13&gt;benchmarking!T93,'data for calculations'!$F$13&lt;=benchmarking!U93),1,0)</f>
        <v>0</v>
      </c>
      <c r="K93" s="40">
        <f>IF(AND($Z$16=$B93,$AB$16=$A93,'data for calculations'!$F$13&gt;benchmarking!U93,'data for calculations'!$F$13&lt;=benchmarking!V93),1,0)</f>
        <v>0</v>
      </c>
      <c r="L93" s="40">
        <f>IF(AND($Z$16=$B93,$AB$16=$A93,'data for calculations'!$F$13&gt;benchmarking!W93),1,0)</f>
        <v>0</v>
      </c>
      <c r="M93" s="78">
        <v>24.592592592592595</v>
      </c>
      <c r="N93" s="78">
        <v>24.592592592592595</v>
      </c>
      <c r="O93" s="78">
        <v>29.985185185185188</v>
      </c>
      <c r="P93" s="78">
        <v>35.213675213675209</v>
      </c>
      <c r="Q93" s="78">
        <v>40.571428571428577</v>
      </c>
      <c r="R93" s="78">
        <v>45.8484383000512</v>
      </c>
      <c r="S93" s="78">
        <v>52.029629629629625</v>
      </c>
      <c r="T93" s="78">
        <v>58.437275985663078</v>
      </c>
      <c r="U93" s="78">
        <v>69.534050179211462</v>
      </c>
      <c r="V93" s="78">
        <v>85.155555555555551</v>
      </c>
      <c r="W93" s="78">
        <v>85.155555555555551</v>
      </c>
      <c r="X93" s="70"/>
    </row>
    <row r="94" spans="1:24">
      <c r="A94" s="40" t="s">
        <v>45</v>
      </c>
      <c r="B94" s="40">
        <v>4</v>
      </c>
      <c r="C94" s="40">
        <f>IF(AND($Z$16=$B94,$AB$16=$A94,'data for calculations'!$F$13&lt;=benchmarking!M94),1,0)</f>
        <v>0</v>
      </c>
      <c r="D94" s="40">
        <f>IF(AND($Z$16=$B94,$AB$16=$A94,'data for calculations'!$F$13&gt;benchmarking!N94,'data for calculations'!$F$13&lt;=benchmarking!O94),1,0)</f>
        <v>0</v>
      </c>
      <c r="E94" s="40">
        <f>IF(AND($Z$16=$B94,$AB$16=$A94,'data for calculations'!$F$13&gt;benchmarking!O94,'data for calculations'!$F$13&lt;=benchmarking!P94),1,0)</f>
        <v>0</v>
      </c>
      <c r="F94" s="40">
        <f>IF(AND($Z$16=$B94,$AB$16=$A94,'data for calculations'!$F$13&gt;benchmarking!P94,'data for calculations'!$F$13&lt;=benchmarking!Q94),1,0)</f>
        <v>0</v>
      </c>
      <c r="G94" s="40">
        <f>IF(AND($Z$16=$B94,$AB$16=$A94,'data for calculations'!$F$13&gt;benchmarking!Q94,'data for calculations'!$F$13&lt;=benchmarking!R94),1,0)</f>
        <v>0</v>
      </c>
      <c r="H94" s="40">
        <f>IF(AND($Z$16=$B94,$AB$16=$A94,'data for calculations'!$F$13&gt;benchmarking!R94,'data for calculations'!$F$13&lt;=benchmarking!S94),1,0)</f>
        <v>0</v>
      </c>
      <c r="I94" s="40">
        <f>IF(AND($Z$16=$B94,$AB$16=$A94,'data for calculations'!$F$13&gt;benchmarking!S94,'data for calculations'!$F$13&lt;=benchmarking!T94),1,0)</f>
        <v>0</v>
      </c>
      <c r="J94" s="40">
        <f>IF(AND($Z$16=$B94,$AB$16=$A94,'data for calculations'!$F$13&gt;benchmarking!T94,'data for calculations'!$F$13&lt;=benchmarking!U94),1,0)</f>
        <v>0</v>
      </c>
      <c r="K94" s="40">
        <f>IF(AND($Z$16=$B94,$AB$16=$A94,'data for calculations'!$F$13&gt;benchmarking!U94,'data for calculations'!$F$13&lt;=benchmarking!V94),1,0)</f>
        <v>0</v>
      </c>
      <c r="L94" s="40">
        <f>IF(AND($Z$16=$B94,$AB$16=$A94,'data for calculations'!$F$13&gt;benchmarking!W94),1,0)</f>
        <v>0</v>
      </c>
      <c r="M94" s="78">
        <v>24.296296296296294</v>
      </c>
      <c r="N94" s="78">
        <v>24.296296296296294</v>
      </c>
      <c r="O94" s="78">
        <v>29.486590038314173</v>
      </c>
      <c r="P94" s="78">
        <v>35.17460317460317</v>
      </c>
      <c r="Q94" s="78">
        <v>40.237037037037034</v>
      </c>
      <c r="R94" s="78">
        <v>45.119576719576713</v>
      </c>
      <c r="S94" s="78">
        <v>51.377777777777773</v>
      </c>
      <c r="T94" s="78">
        <v>58.548148148148144</v>
      </c>
      <c r="U94" s="78">
        <v>68.088888888888889</v>
      </c>
      <c r="V94" s="78">
        <v>82.740740740740733</v>
      </c>
      <c r="W94" s="78">
        <v>82.740740740740733</v>
      </c>
      <c r="X94" s="40"/>
    </row>
    <row r="95" spans="1:24">
      <c r="A95" s="40" t="s">
        <v>45</v>
      </c>
      <c r="B95" s="40">
        <v>5</v>
      </c>
      <c r="C95" s="40">
        <f>IF(AND($Z$16=$B95,$AB$16=$A95,'data for calculations'!$F$13&lt;=benchmarking!M95),1,0)</f>
        <v>0</v>
      </c>
      <c r="D95" s="40">
        <f>IF(AND($Z$16=$B95,$AB$16=$A95,'data for calculations'!$F$13&gt;benchmarking!N95,'data for calculations'!$F$13&lt;=benchmarking!O95),1,0)</f>
        <v>0</v>
      </c>
      <c r="E95" s="40">
        <f>IF(AND($Z$16=$B95,$AB$16=$A95,'data for calculations'!$F$13&gt;benchmarking!O95,'data for calculations'!$F$13&lt;=benchmarking!P95),1,0)</f>
        <v>0</v>
      </c>
      <c r="F95" s="40">
        <f>IF(AND($Z$16=$B95,$AB$16=$A95,'data for calculations'!$F$13&gt;benchmarking!P95,'data for calculations'!$F$13&lt;=benchmarking!Q95),1,0)</f>
        <v>0</v>
      </c>
      <c r="G95" s="40">
        <f>IF(AND($Z$16=$B95,$AB$16=$A95,'data for calculations'!$F$13&gt;benchmarking!Q95,'data for calculations'!$F$13&lt;=benchmarking!R95),1,0)</f>
        <v>0</v>
      </c>
      <c r="H95" s="40">
        <f>IF(AND($Z$16=$B95,$AB$16=$A95,'data for calculations'!$F$13&gt;benchmarking!R95,'data for calculations'!$F$13&lt;=benchmarking!S95),1,0)</f>
        <v>0</v>
      </c>
      <c r="I95" s="40">
        <f>IF(AND($Z$16=$B95,$AB$16=$A95,'data for calculations'!$F$13&gt;benchmarking!S95,'data for calculations'!$F$13&lt;=benchmarking!T95),1,0)</f>
        <v>0</v>
      </c>
      <c r="J95" s="40">
        <f>IF(AND($Z$16=$B95,$AB$16=$A95,'data for calculations'!$F$13&gt;benchmarking!T95,'data for calculations'!$F$13&lt;=benchmarking!U95),1,0)</f>
        <v>0</v>
      </c>
      <c r="K95" s="40">
        <f>IF(AND($Z$16=$B95,$AB$16=$A95,'data for calculations'!$F$13&gt;benchmarking!U95,'data for calculations'!$F$13&lt;=benchmarking!V95),1,0)</f>
        <v>0</v>
      </c>
      <c r="L95" s="40">
        <f>IF(AND($Z$16=$B95,$AB$16=$A95,'data for calculations'!$F$13&gt;benchmarking!W95),1,0)</f>
        <v>0</v>
      </c>
      <c r="M95" s="78">
        <v>22.833333333333332</v>
      </c>
      <c r="N95" s="78">
        <v>22.833333333333332</v>
      </c>
      <c r="O95" s="78">
        <v>30.172839506172838</v>
      </c>
      <c r="P95" s="78">
        <v>35.305555555555557</v>
      </c>
      <c r="Q95" s="78">
        <v>40.725274725274723</v>
      </c>
      <c r="R95" s="78">
        <v>45.985185185185188</v>
      </c>
      <c r="S95" s="78">
        <v>51.422222222222224</v>
      </c>
      <c r="T95" s="78">
        <v>58.311111111111103</v>
      </c>
      <c r="U95" s="78">
        <v>66.727086533538142</v>
      </c>
      <c r="V95" s="78">
        <v>84.333333333333329</v>
      </c>
      <c r="W95" s="78">
        <v>84.333333333333329</v>
      </c>
      <c r="X95" s="70"/>
    </row>
    <row r="96" spans="1:24">
      <c r="A96" s="40" t="s">
        <v>45</v>
      </c>
      <c r="B96" s="40">
        <v>6</v>
      </c>
      <c r="C96" s="40">
        <f>IF(AND($Z$16=$B96,$AB$16=$A96,'data for calculations'!$F$13&lt;=benchmarking!M96),1,0)</f>
        <v>0</v>
      </c>
      <c r="D96" s="40">
        <f>IF(AND($Z$16=$B96,$AB$16=$A96,'data for calculations'!$F$13&gt;benchmarking!N96,'data for calculations'!$F$13&lt;=benchmarking!O96),1,0)</f>
        <v>0</v>
      </c>
      <c r="E96" s="40">
        <f>IF(AND($Z$16=$B96,$AB$16=$A96,'data for calculations'!$F$13&gt;benchmarking!O96,'data for calculations'!$F$13&lt;=benchmarking!P96),1,0)</f>
        <v>0</v>
      </c>
      <c r="F96" s="40">
        <f>IF(AND($Z$16=$B96,$AB$16=$A96,'data for calculations'!$F$13&gt;benchmarking!P96,'data for calculations'!$F$13&lt;=benchmarking!Q96),1,0)</f>
        <v>0</v>
      </c>
      <c r="G96" s="40">
        <f>IF(AND($Z$16=$B96,$AB$16=$A96,'data for calculations'!$F$13&gt;benchmarking!Q96,'data for calculations'!$F$13&lt;=benchmarking!R96),1,0)</f>
        <v>0</v>
      </c>
      <c r="H96" s="40">
        <f>IF(AND($Z$16=$B96,$AB$16=$A96,'data for calculations'!$F$13&gt;benchmarking!R96,'data for calculations'!$F$13&lt;=benchmarking!S96),1,0)</f>
        <v>0</v>
      </c>
      <c r="I96" s="40">
        <f>IF(AND($Z$16=$B96,$AB$16=$A96,'data for calculations'!$F$13&gt;benchmarking!S96,'data for calculations'!$F$13&lt;=benchmarking!T96),1,0)</f>
        <v>0</v>
      </c>
      <c r="J96" s="40">
        <f>IF(AND($Z$16=$B96,$AB$16=$A96,'data for calculations'!$F$13&gt;benchmarking!T96,'data for calculations'!$F$13&lt;=benchmarking!U96),1,0)</f>
        <v>0</v>
      </c>
      <c r="K96" s="40">
        <f>IF(AND($Z$16=$B96,$AB$16=$A96,'data for calculations'!$F$13&gt;benchmarking!U96,'data for calculations'!$F$13&lt;=benchmarking!V96),1,0)</f>
        <v>0</v>
      </c>
      <c r="L96" s="40">
        <f>IF(AND($Z$16=$B96,$AB$16=$A96,'data for calculations'!$F$13&gt;benchmarking!W96),1,0)</f>
        <v>0</v>
      </c>
      <c r="M96" s="78">
        <v>26.42962962962963</v>
      </c>
      <c r="N96" s="78">
        <v>26.42962962962963</v>
      </c>
      <c r="O96" s="78">
        <v>33.611111111111114</v>
      </c>
      <c r="P96" s="78">
        <v>39.466666666666669</v>
      </c>
      <c r="Q96" s="78">
        <v>45.274074074074072</v>
      </c>
      <c r="R96" s="78">
        <v>51.022222222222219</v>
      </c>
      <c r="S96" s="78">
        <v>56.948148148148142</v>
      </c>
      <c r="T96" s="78">
        <v>64.177777777777777</v>
      </c>
      <c r="U96" s="78">
        <v>75.140740740740739</v>
      </c>
      <c r="V96" s="78">
        <v>90.920634920634924</v>
      </c>
      <c r="W96" s="78">
        <v>90.920634920634924</v>
      </c>
      <c r="X96" s="40"/>
    </row>
    <row r="97" spans="1:24">
      <c r="A97" s="40" t="s">
        <v>45</v>
      </c>
      <c r="B97" s="40">
        <v>7</v>
      </c>
      <c r="C97" s="40">
        <f>IF(AND($Z$16=$B97,$AB$16=$A97,'data for calculations'!$F$13&lt;=benchmarking!M97),1,0)</f>
        <v>0</v>
      </c>
      <c r="D97" s="40">
        <f>IF(AND($Z$16=$B97,$AB$16=$A97,'data for calculations'!$F$13&gt;benchmarking!N97,'data for calculations'!$F$13&lt;=benchmarking!O97),1,0)</f>
        <v>0</v>
      </c>
      <c r="E97" s="40">
        <f>IF(AND($Z$16=$B97,$AB$16=$A97,'data for calculations'!$F$13&gt;benchmarking!O97,'data for calculations'!$F$13&lt;=benchmarking!P97),1,0)</f>
        <v>0</v>
      </c>
      <c r="F97" s="40">
        <f>IF(AND($Z$16=$B97,$AB$16=$A97,'data for calculations'!$F$13&gt;benchmarking!P97,'data for calculations'!$F$13&lt;=benchmarking!Q97),1,0)</f>
        <v>0</v>
      </c>
      <c r="G97" s="40">
        <f>IF(AND($Z$16=$B97,$AB$16=$A97,'data for calculations'!$F$13&gt;benchmarking!Q97,'data for calculations'!$F$13&lt;=benchmarking!R97),1,0)</f>
        <v>0</v>
      </c>
      <c r="H97" s="40">
        <f>IF(AND($Z$16=$B97,$AB$16=$A97,'data for calculations'!$F$13&gt;benchmarking!R97,'data for calculations'!$F$13&lt;=benchmarking!S97),1,0)</f>
        <v>0</v>
      </c>
      <c r="I97" s="40">
        <f>IF(AND($Z$16=$B97,$AB$16=$A97,'data for calculations'!$F$13&gt;benchmarking!S97,'data for calculations'!$F$13&lt;=benchmarking!T97),1,0)</f>
        <v>0</v>
      </c>
      <c r="J97" s="40">
        <f>IF(AND($Z$16=$B97,$AB$16=$A97,'data for calculations'!$F$13&gt;benchmarking!T97,'data for calculations'!$F$13&lt;=benchmarking!U97),1,0)</f>
        <v>0</v>
      </c>
      <c r="K97" s="40">
        <f>IF(AND($Z$16=$B97,$AB$16=$A97,'data for calculations'!$F$13&gt;benchmarking!U97,'data for calculations'!$F$13&lt;=benchmarking!V97),1,0)</f>
        <v>0</v>
      </c>
      <c r="L97" s="40">
        <f>IF(AND($Z$16=$B97,$AB$16=$A97,'data for calculations'!$F$13&gt;benchmarking!W97),1,0)</f>
        <v>0</v>
      </c>
      <c r="M97" s="78">
        <v>29.247311827956992</v>
      </c>
      <c r="N97" s="78">
        <v>29.247311827956992</v>
      </c>
      <c r="O97" s="78">
        <v>37.885057471264368</v>
      </c>
      <c r="P97" s="78">
        <v>44.503703703703707</v>
      </c>
      <c r="Q97" s="78">
        <v>50.539682539682538</v>
      </c>
      <c r="R97" s="78">
        <v>56.138624338624339</v>
      </c>
      <c r="S97" s="78">
        <v>62.777777777777779</v>
      </c>
      <c r="T97" s="78">
        <v>72.063492063492063</v>
      </c>
      <c r="U97" s="78">
        <v>82.666666666666671</v>
      </c>
      <c r="V97" s="78">
        <v>100.27777777777777</v>
      </c>
      <c r="W97" s="78">
        <v>100.27777777777777</v>
      </c>
      <c r="X97" s="70"/>
    </row>
    <row r="98" spans="1:24">
      <c r="A98" s="40" t="s">
        <v>45</v>
      </c>
      <c r="B98" s="40">
        <v>8</v>
      </c>
      <c r="C98" s="40">
        <f>IF(AND($Z$16=$B98,$AB$16=$A98,'data for calculations'!$F$13&lt;=benchmarking!M98),1,0)</f>
        <v>0</v>
      </c>
      <c r="D98" s="40">
        <f>IF(AND($Z$16=$B98,$AB$16=$A98,'data for calculations'!$F$13&gt;benchmarking!N98,'data for calculations'!$F$13&lt;=benchmarking!O98),1,0)</f>
        <v>0</v>
      </c>
      <c r="E98" s="40">
        <f>IF(AND($Z$16=$B98,$AB$16=$A98,'data for calculations'!$F$13&gt;benchmarking!O98,'data for calculations'!$F$13&lt;=benchmarking!P98),1,0)</f>
        <v>0</v>
      </c>
      <c r="F98" s="40">
        <f>IF(AND($Z$16=$B98,$AB$16=$A98,'data for calculations'!$F$13&gt;benchmarking!P98,'data for calculations'!$F$13&lt;=benchmarking!Q98),1,0)</f>
        <v>0</v>
      </c>
      <c r="G98" s="40">
        <f>IF(AND($Z$16=$B98,$AB$16=$A98,'data for calculations'!$F$13&gt;benchmarking!Q98,'data for calculations'!$F$13&lt;=benchmarking!R98),1,0)</f>
        <v>0</v>
      </c>
      <c r="H98" s="40">
        <f>IF(AND($Z$16=$B98,$AB$16=$A98,'data for calculations'!$F$13&gt;benchmarking!R98,'data for calculations'!$F$13&lt;=benchmarking!S98),1,0)</f>
        <v>0</v>
      </c>
      <c r="I98" s="40">
        <f>IF(AND($Z$16=$B98,$AB$16=$A98,'data for calculations'!$F$13&gt;benchmarking!S98,'data for calculations'!$F$13&lt;=benchmarking!T98),1,0)</f>
        <v>0</v>
      </c>
      <c r="J98" s="40">
        <f>IF(AND($Z$16=$B98,$AB$16=$A98,'data for calculations'!$F$13&gt;benchmarking!T98,'data for calculations'!$F$13&lt;=benchmarking!U98),1,0)</f>
        <v>0</v>
      </c>
      <c r="K98" s="40">
        <f>IF(AND($Z$16=$B98,$AB$16=$A98,'data for calculations'!$F$13&gt;benchmarking!U98,'data for calculations'!$F$13&lt;=benchmarking!V98),1,0)</f>
        <v>0</v>
      </c>
      <c r="L98" s="40">
        <f>IF(AND($Z$16=$B98,$AB$16=$A98,'data for calculations'!$F$13&gt;benchmarking!W98),1,0)</f>
        <v>0</v>
      </c>
      <c r="M98" s="78">
        <v>29.037037037037035</v>
      </c>
      <c r="N98" s="78">
        <v>29.037037037037035</v>
      </c>
      <c r="O98" s="78">
        <v>36.722222222222221</v>
      </c>
      <c r="P98" s="78">
        <v>42.810035842293907</v>
      </c>
      <c r="Q98" s="78">
        <v>48.530005941770646</v>
      </c>
      <c r="R98" s="78">
        <v>54.394265232974909</v>
      </c>
      <c r="S98" s="78">
        <v>61.333333333333336</v>
      </c>
      <c r="T98" s="78">
        <v>68.597701149425291</v>
      </c>
      <c r="U98" s="78">
        <v>80.737675606641119</v>
      </c>
      <c r="V98" s="78">
        <v>102.07407407407408</v>
      </c>
      <c r="W98" s="78">
        <v>102.07407407407408</v>
      </c>
      <c r="X98" s="40"/>
    </row>
    <row r="99" spans="1:24">
      <c r="A99" s="40" t="s">
        <v>45</v>
      </c>
      <c r="B99" s="40">
        <v>9</v>
      </c>
      <c r="C99" s="40">
        <f>IF(AND($Z$16=$B99,$AB$16=$A99,'data for calculations'!$F$13&lt;=benchmarking!M99),1,0)</f>
        <v>0</v>
      </c>
      <c r="D99" s="40">
        <f>IF(AND($Z$16=$B99,$AB$16=$A99,'data for calculations'!$F$13&gt;benchmarking!N99,'data for calculations'!$F$13&lt;=benchmarking!O99),1,0)</f>
        <v>0</v>
      </c>
      <c r="E99" s="40">
        <f>IF(AND($Z$16=$B99,$AB$16=$A99,'data for calculations'!$F$13&gt;benchmarking!O99,'data for calculations'!$F$13&lt;=benchmarking!P99),1,0)</f>
        <v>0</v>
      </c>
      <c r="F99" s="40">
        <f>IF(AND($Z$16=$B99,$AB$16=$A99,'data for calculations'!$F$13&gt;benchmarking!P99,'data for calculations'!$F$13&lt;=benchmarking!Q99),1,0)</f>
        <v>0</v>
      </c>
      <c r="G99" s="40">
        <f>IF(AND($Z$16=$B99,$AB$16=$A99,'data for calculations'!$F$13&gt;benchmarking!Q99,'data for calculations'!$F$13&lt;=benchmarking!R99),1,0)</f>
        <v>0</v>
      </c>
      <c r="H99" s="40">
        <f>IF(AND($Z$16=$B99,$AB$16=$A99,'data for calculations'!$F$13&gt;benchmarking!R99,'data for calculations'!$F$13&lt;=benchmarking!S99),1,0)</f>
        <v>0</v>
      </c>
      <c r="I99" s="40">
        <f>IF(AND($Z$16=$B99,$AB$16=$A99,'data for calculations'!$F$13&gt;benchmarking!S99,'data for calculations'!$F$13&lt;=benchmarking!T99),1,0)</f>
        <v>0</v>
      </c>
      <c r="J99" s="40">
        <f>IF(AND($Z$16=$B99,$AB$16=$A99,'data for calculations'!$F$13&gt;benchmarking!T99,'data for calculations'!$F$13&lt;=benchmarking!U99),1,0)</f>
        <v>0</v>
      </c>
      <c r="K99" s="40">
        <f>IF(AND($Z$16=$B99,$AB$16=$A99,'data for calculations'!$F$13&gt;benchmarking!U99,'data for calculations'!$F$13&lt;=benchmarking!V99),1,0)</f>
        <v>0</v>
      </c>
      <c r="L99" s="40">
        <f>IF(AND($Z$16=$B99,$AB$16=$A99,'data for calculations'!$F$13&gt;benchmarking!W99),1,0)</f>
        <v>0</v>
      </c>
      <c r="M99" s="78">
        <v>26.607407407407408</v>
      </c>
      <c r="N99" s="78">
        <v>26.607407407407408</v>
      </c>
      <c r="O99" s="78">
        <v>34.329501915708811</v>
      </c>
      <c r="P99" s="78">
        <v>39.940740740740736</v>
      </c>
      <c r="Q99" s="78">
        <v>45.096296296296295</v>
      </c>
      <c r="R99" s="78">
        <v>51.170370370370371</v>
      </c>
      <c r="S99" s="78">
        <v>58.730158730158728</v>
      </c>
      <c r="T99" s="78">
        <v>66.666666666666671</v>
      </c>
      <c r="U99" s="78">
        <v>76.740740740740733</v>
      </c>
      <c r="V99" s="78">
        <v>93.155555555555551</v>
      </c>
      <c r="W99" s="78">
        <v>93.155555555555551</v>
      </c>
      <c r="X99" s="70"/>
    </row>
    <row r="100" spans="1:24">
      <c r="A100" s="40" t="s">
        <v>45</v>
      </c>
      <c r="B100" s="40">
        <v>10</v>
      </c>
      <c r="C100" s="40">
        <f>IF(AND($Z$16=$B100,$AB$16=$A100,'data for calculations'!$F$13&lt;=benchmarking!M100),1,0)</f>
        <v>0</v>
      </c>
      <c r="D100" s="40">
        <f>IF(AND($Z$16=$B100,$AB$16=$A100,'data for calculations'!$F$13&gt;benchmarking!N100,'data for calculations'!$F$13&lt;=benchmarking!O100),1,0)</f>
        <v>0</v>
      </c>
      <c r="E100" s="40">
        <f>IF(AND($Z$16=$B100,$AB$16=$A100,'data for calculations'!$F$13&gt;benchmarking!O100,'data for calculations'!$F$13&lt;=benchmarking!P100),1,0)</f>
        <v>0</v>
      </c>
      <c r="F100" s="40">
        <f>IF(AND($Z$16=$B100,$AB$16=$A100,'data for calculations'!$F$13&gt;benchmarking!P100,'data for calculations'!$F$13&lt;=benchmarking!Q100),1,0)</f>
        <v>0</v>
      </c>
      <c r="G100" s="40">
        <f>IF(AND($Z$16=$B100,$AB$16=$A100,'data for calculations'!$F$13&gt;benchmarking!Q100,'data for calculations'!$F$13&lt;=benchmarking!R100),1,0)</f>
        <v>0</v>
      </c>
      <c r="H100" s="40">
        <f>IF(AND($Z$16=$B100,$AB$16=$A100,'data for calculations'!$F$13&gt;benchmarking!R100,'data for calculations'!$F$13&lt;=benchmarking!S100),1,0)</f>
        <v>0</v>
      </c>
      <c r="I100" s="40">
        <f>IF(AND($Z$16=$B100,$AB$16=$A100,'data for calculations'!$F$13&gt;benchmarking!S100,'data for calculations'!$F$13&lt;=benchmarking!T100),1,0)</f>
        <v>0</v>
      </c>
      <c r="J100" s="40">
        <f>IF(AND($Z$16=$B100,$AB$16=$A100,'data for calculations'!$F$13&gt;benchmarking!T100,'data for calculations'!$F$13&lt;=benchmarking!U100),1,0)</f>
        <v>0</v>
      </c>
      <c r="K100" s="40">
        <f>IF(AND($Z$16=$B100,$AB$16=$A100,'data for calculations'!$F$13&gt;benchmarking!U100,'data for calculations'!$F$13&lt;=benchmarking!V100),1,0)</f>
        <v>0</v>
      </c>
      <c r="L100" s="40">
        <f>IF(AND($Z$16=$B100,$AB$16=$A100,'data for calculations'!$F$13&gt;benchmarking!W100),1,0)</f>
        <v>0</v>
      </c>
      <c r="M100" s="78">
        <v>25.244444444444444</v>
      </c>
      <c r="N100" s="78">
        <v>25.244444444444444</v>
      </c>
      <c r="O100" s="78">
        <v>31.277777777777779</v>
      </c>
      <c r="P100" s="78">
        <v>36.503703703703707</v>
      </c>
      <c r="Q100" s="78">
        <v>41.460317460317462</v>
      </c>
      <c r="R100" s="78">
        <v>47.88148148148148</v>
      </c>
      <c r="S100" s="78">
        <v>54.031746031746032</v>
      </c>
      <c r="T100" s="78">
        <v>60.266666666666666</v>
      </c>
      <c r="U100" s="78">
        <v>70.722222222222229</v>
      </c>
      <c r="V100" s="78">
        <v>84.166666666666671</v>
      </c>
      <c r="W100" s="78">
        <v>84.166666666666671</v>
      </c>
      <c r="X100" s="40"/>
    </row>
    <row r="101" spans="1:24">
      <c r="A101" s="40" t="s">
        <v>45</v>
      </c>
      <c r="B101" s="40">
        <v>11</v>
      </c>
      <c r="C101" s="40">
        <f>IF(AND($Z$16=$B101,$AB$16=$A101,'data for calculations'!$F$13&lt;=benchmarking!M101),1,0)</f>
        <v>0</v>
      </c>
      <c r="D101" s="40">
        <f>IF(AND($Z$16=$B101,$AB$16=$A101,'data for calculations'!$F$13&gt;benchmarking!N101,'data for calculations'!$F$13&lt;=benchmarking!O101),1,0)</f>
        <v>0</v>
      </c>
      <c r="E101" s="40">
        <f>IF(AND($Z$16=$B101,$AB$16=$A101,'data for calculations'!$F$13&gt;benchmarking!O101,'data for calculations'!$F$13&lt;=benchmarking!P101),1,0)</f>
        <v>0</v>
      </c>
      <c r="F101" s="40">
        <f>IF(AND($Z$16=$B101,$AB$16=$A101,'data for calculations'!$F$13&gt;benchmarking!P101,'data for calculations'!$F$13&lt;=benchmarking!Q101),1,0)</f>
        <v>0</v>
      </c>
      <c r="G101" s="40">
        <f>IF(AND($Z$16=$B101,$AB$16=$A101,'data for calculations'!$F$13&gt;benchmarking!Q101,'data for calculations'!$F$13&lt;=benchmarking!R101),1,0)</f>
        <v>0</v>
      </c>
      <c r="H101" s="40">
        <f>IF(AND($Z$16=$B101,$AB$16=$A101,'data for calculations'!$F$13&gt;benchmarking!R101,'data for calculations'!$F$13&lt;=benchmarking!S101),1,0)</f>
        <v>0</v>
      </c>
      <c r="I101" s="40">
        <f>IF(AND($Z$16=$B101,$AB$16=$A101,'data for calculations'!$F$13&gt;benchmarking!S101,'data for calculations'!$F$13&lt;=benchmarking!T101),1,0)</f>
        <v>0</v>
      </c>
      <c r="J101" s="40">
        <f>IF(AND($Z$16=$B101,$AB$16=$A101,'data for calculations'!$F$13&gt;benchmarking!T101,'data for calculations'!$F$13&lt;=benchmarking!U101),1,0)</f>
        <v>0</v>
      </c>
      <c r="K101" s="40">
        <f>IF(AND($Z$16=$B101,$AB$16=$A101,'data for calculations'!$F$13&gt;benchmarking!U101,'data for calculations'!$F$13&lt;=benchmarking!V101),1,0)</f>
        <v>0</v>
      </c>
      <c r="L101" s="40">
        <f>IF(AND($Z$16=$B101,$AB$16=$A101,'data for calculations'!$F$13&gt;benchmarking!W101),1,0)</f>
        <v>0</v>
      </c>
      <c r="M101" s="78">
        <v>22.814814814814817</v>
      </c>
      <c r="N101" s="78">
        <v>22.814814814814817</v>
      </c>
      <c r="O101" s="78">
        <v>28.857142857142858</v>
      </c>
      <c r="P101" s="78">
        <v>33.851851851851855</v>
      </c>
      <c r="Q101" s="78">
        <v>38.920634920634917</v>
      </c>
      <c r="R101" s="78">
        <v>44.38095238095238</v>
      </c>
      <c r="S101" s="78">
        <v>49.155555555555559</v>
      </c>
      <c r="T101" s="78">
        <v>56.059259259259264</v>
      </c>
      <c r="U101" s="78">
        <v>65.777777777777771</v>
      </c>
      <c r="V101" s="78">
        <v>80.761904761904759</v>
      </c>
      <c r="W101" s="78">
        <v>80.761904761904759</v>
      </c>
      <c r="X101" s="70"/>
    </row>
    <row r="102" spans="1:24">
      <c r="A102" s="40" t="s">
        <v>45</v>
      </c>
      <c r="B102" s="40">
        <v>12</v>
      </c>
      <c r="C102" s="40">
        <f>IF(AND($Z$16=$B102,$AB$16=$A102,'data for calculations'!$F$13&lt;=benchmarking!M102),1,0)</f>
        <v>0</v>
      </c>
      <c r="D102" s="40">
        <f>IF(AND($Z$16=$B102,$AB$16=$A102,'data for calculations'!$F$13&gt;benchmarking!N102,'data for calculations'!$F$13&lt;=benchmarking!O102),1,0)</f>
        <v>0</v>
      </c>
      <c r="E102" s="40">
        <f>IF(AND($Z$16=$B102,$AB$16=$A102,'data for calculations'!$F$13&gt;benchmarking!O102,'data for calculations'!$F$13&lt;=benchmarking!P102),1,0)</f>
        <v>0</v>
      </c>
      <c r="F102" s="40">
        <f>IF(AND($Z$16=$B102,$AB$16=$A102,'data for calculations'!$F$13&gt;benchmarking!P102,'data for calculations'!$F$13&lt;=benchmarking!Q102),1,0)</f>
        <v>0</v>
      </c>
      <c r="G102" s="40">
        <f>IF(AND($Z$16=$B102,$AB$16=$A102,'data for calculations'!$F$13&gt;benchmarking!Q102,'data for calculations'!$F$13&lt;=benchmarking!R102),1,0)</f>
        <v>0</v>
      </c>
      <c r="H102" s="40">
        <f>IF(AND($Z$16=$B102,$AB$16=$A102,'data for calculations'!$F$13&gt;benchmarking!R102,'data for calculations'!$F$13&lt;=benchmarking!S102),1,0)</f>
        <v>0</v>
      </c>
      <c r="I102" s="40">
        <f>IF(AND($Z$16=$B102,$AB$16=$A102,'data for calculations'!$F$13&gt;benchmarking!S102,'data for calculations'!$F$13&lt;=benchmarking!T102),1,0)</f>
        <v>0</v>
      </c>
      <c r="J102" s="40">
        <f>IF(AND($Z$16=$B102,$AB$16=$A102,'data for calculations'!$F$13&gt;benchmarking!T102,'data for calculations'!$F$13&lt;=benchmarking!U102),1,0)</f>
        <v>0</v>
      </c>
      <c r="K102" s="40">
        <f>IF(AND($Z$16=$B102,$AB$16=$A102,'data for calculations'!$F$13&gt;benchmarking!U102,'data for calculations'!$F$13&lt;=benchmarking!V102),1,0)</f>
        <v>0</v>
      </c>
      <c r="L102" s="40">
        <f>IF(AND($Z$16=$B102,$AB$16=$A102,'data for calculations'!$F$13&gt;benchmarking!W102),1,0)</f>
        <v>0</v>
      </c>
      <c r="M102" s="78">
        <v>22.444444444444443</v>
      </c>
      <c r="N102" s="78">
        <v>22.444444444444443</v>
      </c>
      <c r="O102" s="78">
        <v>28.8</v>
      </c>
      <c r="P102" s="78">
        <v>33.6</v>
      </c>
      <c r="Q102" s="78">
        <v>38.63703703703704</v>
      </c>
      <c r="R102" s="78">
        <v>43.737566137566134</v>
      </c>
      <c r="S102" s="78">
        <v>49.904761904761905</v>
      </c>
      <c r="T102" s="78">
        <v>56.611111111111114</v>
      </c>
      <c r="U102" s="78">
        <v>67.277777777777771</v>
      </c>
      <c r="V102" s="78">
        <v>82.98989898989899</v>
      </c>
      <c r="W102" s="78">
        <v>82.98989898989899</v>
      </c>
      <c r="X102" s="40"/>
    </row>
    <row r="103" spans="1:24">
      <c r="A103" s="40" t="s">
        <v>46</v>
      </c>
      <c r="B103" s="40">
        <v>1</v>
      </c>
      <c r="C103" s="40">
        <f>IF(AND($Z$16=$B103,$AB$16=$A103,'data for calculations'!$F$13&lt;=benchmarking!M103),1,0)</f>
        <v>0</v>
      </c>
      <c r="D103" s="40">
        <f>IF(AND($Z$16=$B103,$AB$16=$A103,'data for calculations'!$F$13&gt;benchmarking!N103,'data for calculations'!$F$13&lt;=benchmarking!O103),1,0)</f>
        <v>0</v>
      </c>
      <c r="E103" s="40">
        <f>IF(AND($Z$16=$B103,$AB$16=$A103,'data for calculations'!$F$13&gt;benchmarking!O103,'data for calculations'!$F$13&lt;=benchmarking!P103),1,0)</f>
        <v>0</v>
      </c>
      <c r="F103" s="40">
        <f>IF(AND($Z$16=$B103,$AB$16=$A103,'data for calculations'!$F$13&gt;benchmarking!P103,'data for calculations'!$F$13&lt;=benchmarking!Q103),1,0)</f>
        <v>0</v>
      </c>
      <c r="G103" s="40">
        <f>IF(AND($Z$16=$B103,$AB$16=$A103,'data for calculations'!$F$13&gt;benchmarking!Q103,'data for calculations'!$F$13&lt;=benchmarking!R103),1,0)</f>
        <v>0</v>
      </c>
      <c r="H103" s="40">
        <f>IF(AND($Z$16=$B103,$AB$16=$A103,'data for calculations'!$F$13&gt;benchmarking!R103,'data for calculations'!$F$13&lt;=benchmarking!S103),1,0)</f>
        <v>0</v>
      </c>
      <c r="I103" s="40">
        <f>IF(AND($Z$16=$B103,$AB$16=$A103,'data for calculations'!$F$13&gt;benchmarking!S103,'data for calculations'!$F$13&lt;=benchmarking!T103),1,0)</f>
        <v>0</v>
      </c>
      <c r="J103" s="40">
        <f>IF(AND($Z$16=$B103,$AB$16=$A103,'data for calculations'!$F$13&gt;benchmarking!T103,'data for calculations'!$F$13&lt;=benchmarking!U103),1,0)</f>
        <v>0</v>
      </c>
      <c r="K103" s="40">
        <f>IF(AND($Z$16=$B103,$AB$16=$A103,'data for calculations'!$F$13&gt;benchmarking!U103,'data for calculations'!$F$13&lt;=benchmarking!V103),1,0)</f>
        <v>0</v>
      </c>
      <c r="L103" s="40">
        <f>IF(AND($Z$16=$B103,$AB$16=$A103,'data for calculations'!$F$13&gt;benchmarking!W103),1,0)</f>
        <v>0</v>
      </c>
      <c r="M103" s="78">
        <v>18.311111111111114</v>
      </c>
      <c r="N103" s="78">
        <v>18.311111111111114</v>
      </c>
      <c r="O103" s="78">
        <v>22.153846153846153</v>
      </c>
      <c r="P103" s="78">
        <v>25.540740740740741</v>
      </c>
      <c r="Q103" s="78">
        <v>28.503703703703707</v>
      </c>
      <c r="R103" s="78">
        <v>32.177777777777777</v>
      </c>
      <c r="S103" s="78">
        <v>37.055555555555557</v>
      </c>
      <c r="T103" s="78">
        <v>41.722222222222221</v>
      </c>
      <c r="U103" s="78">
        <v>46.996415770609318</v>
      </c>
      <c r="V103" s="78">
        <v>57.921146953405014</v>
      </c>
      <c r="W103" s="78">
        <v>57.921146953405014</v>
      </c>
      <c r="X103" s="70"/>
    </row>
    <row r="104" spans="1:24">
      <c r="A104" s="40" t="s">
        <v>46</v>
      </c>
      <c r="B104" s="40">
        <v>2</v>
      </c>
      <c r="C104" s="40">
        <f>IF(AND($Z$16=$B104,$AB$16=$A104,'data for calculations'!$F$13&lt;=benchmarking!M104),1,0)</f>
        <v>0</v>
      </c>
      <c r="D104" s="40">
        <f>IF(AND($Z$16=$B104,$AB$16=$A104,'data for calculations'!$F$13&gt;benchmarking!N104,'data for calculations'!$F$13&lt;=benchmarking!O104),1,0)</f>
        <v>0</v>
      </c>
      <c r="E104" s="40">
        <f>IF(AND($Z$16=$B104,$AB$16=$A104,'data for calculations'!$F$13&gt;benchmarking!O104,'data for calculations'!$F$13&lt;=benchmarking!P104),1,0)</f>
        <v>0</v>
      </c>
      <c r="F104" s="40">
        <f>IF(AND($Z$16=$B104,$AB$16=$A104,'data for calculations'!$F$13&gt;benchmarking!P104,'data for calculations'!$F$13&lt;=benchmarking!Q104),1,0)</f>
        <v>0</v>
      </c>
      <c r="G104" s="40">
        <f>IF(AND($Z$16=$B104,$AB$16=$A104,'data for calculations'!$F$13&gt;benchmarking!Q104,'data for calculations'!$F$13&lt;=benchmarking!R104),1,0)</f>
        <v>0</v>
      </c>
      <c r="H104" s="40">
        <f>IF(AND($Z$16=$B104,$AB$16=$A104,'data for calculations'!$F$13&gt;benchmarking!R104,'data for calculations'!$F$13&lt;=benchmarking!S104),1,0)</f>
        <v>0</v>
      </c>
      <c r="I104" s="40">
        <f>IF(AND($Z$16=$B104,$AB$16=$A104,'data for calculations'!$F$13&gt;benchmarking!S104,'data for calculations'!$F$13&lt;=benchmarking!T104),1,0)</f>
        <v>0</v>
      </c>
      <c r="J104" s="40">
        <f>IF(AND($Z$16=$B104,$AB$16=$A104,'data for calculations'!$F$13&gt;benchmarking!T104,'data for calculations'!$F$13&lt;=benchmarking!U104),1,0)</f>
        <v>0</v>
      </c>
      <c r="K104" s="40">
        <f>IF(AND($Z$16=$B104,$AB$16=$A104,'data for calculations'!$F$13&gt;benchmarking!U104,'data for calculations'!$F$13&lt;=benchmarking!V104),1,0)</f>
        <v>0</v>
      </c>
      <c r="L104" s="40">
        <f>IF(AND($Z$16=$B104,$AB$16=$A104,'data for calculations'!$F$13&gt;benchmarking!W104),1,0)</f>
        <v>0</v>
      </c>
      <c r="M104" s="78">
        <v>18.349206349206348</v>
      </c>
      <c r="N104" s="78">
        <v>18.349206349206348</v>
      </c>
      <c r="O104" s="78">
        <v>23.047619047619047</v>
      </c>
      <c r="P104" s="78">
        <v>27.365079365079364</v>
      </c>
      <c r="Q104" s="78">
        <v>30.698412698412696</v>
      </c>
      <c r="R104" s="78">
        <v>34.473429951690818</v>
      </c>
      <c r="S104" s="78">
        <v>38.72</v>
      </c>
      <c r="T104" s="78">
        <v>44</v>
      </c>
      <c r="U104" s="78">
        <v>51.682539682539684</v>
      </c>
      <c r="V104" s="78">
        <v>63.61904761904762</v>
      </c>
      <c r="W104" s="78">
        <v>63.61904761904762</v>
      </c>
      <c r="X104" s="40"/>
    </row>
    <row r="105" spans="1:24">
      <c r="A105" s="40" t="s">
        <v>46</v>
      </c>
      <c r="B105" s="40">
        <v>3</v>
      </c>
      <c r="C105" s="40">
        <f>IF(AND($Z$16=$B105,$AB$16=$A105,'data for calculations'!$F$13&lt;=benchmarking!M105),1,0)</f>
        <v>0</v>
      </c>
      <c r="D105" s="40">
        <f>IF(AND($Z$16=$B105,$AB$16=$A105,'data for calculations'!$F$13&gt;benchmarking!N105,'data for calculations'!$F$13&lt;=benchmarking!O105),1,0)</f>
        <v>0</v>
      </c>
      <c r="E105" s="40">
        <f>IF(AND($Z$16=$B105,$AB$16=$A105,'data for calculations'!$F$13&gt;benchmarking!O105,'data for calculations'!$F$13&lt;=benchmarking!P105),1,0)</f>
        <v>0</v>
      </c>
      <c r="F105" s="40">
        <f>IF(AND($Z$16=$B105,$AB$16=$A105,'data for calculations'!$F$13&gt;benchmarking!P105,'data for calculations'!$F$13&lt;=benchmarking!Q105),1,0)</f>
        <v>0</v>
      </c>
      <c r="G105" s="40">
        <f>IF(AND($Z$16=$B105,$AB$16=$A105,'data for calculations'!$F$13&gt;benchmarking!Q105,'data for calculations'!$F$13&lt;=benchmarking!R105),1,0)</f>
        <v>0</v>
      </c>
      <c r="H105" s="40">
        <f>IF(AND($Z$16=$B105,$AB$16=$A105,'data for calculations'!$F$13&gt;benchmarking!R105,'data for calculations'!$F$13&lt;=benchmarking!S105),1,0)</f>
        <v>0</v>
      </c>
      <c r="I105" s="40">
        <f>IF(AND($Z$16=$B105,$AB$16=$A105,'data for calculations'!$F$13&gt;benchmarking!S105,'data for calculations'!$F$13&lt;=benchmarking!T105),1,0)</f>
        <v>0</v>
      </c>
      <c r="J105" s="40">
        <f>IF(AND($Z$16=$B105,$AB$16=$A105,'data for calculations'!$F$13&gt;benchmarking!T105,'data for calculations'!$F$13&lt;=benchmarking!U105),1,0)</f>
        <v>0</v>
      </c>
      <c r="K105" s="40">
        <f>IF(AND($Z$16=$B105,$AB$16=$A105,'data for calculations'!$F$13&gt;benchmarking!U105,'data for calculations'!$F$13&lt;=benchmarking!V105),1,0)</f>
        <v>0</v>
      </c>
      <c r="L105" s="40">
        <f>IF(AND($Z$16=$B105,$AB$16=$A105,'data for calculations'!$F$13&gt;benchmarking!W105),1,0)</f>
        <v>0</v>
      </c>
      <c r="M105" s="78">
        <v>19.555555555555557</v>
      </c>
      <c r="N105" s="78">
        <v>19.555555555555557</v>
      </c>
      <c r="O105" s="78">
        <v>23.340501792114694</v>
      </c>
      <c r="P105" s="78">
        <v>27.733333333333334</v>
      </c>
      <c r="Q105" s="78">
        <v>32.355555555555554</v>
      </c>
      <c r="R105" s="78">
        <v>35.526881720430111</v>
      </c>
      <c r="S105" s="78">
        <v>39.833333333333336</v>
      </c>
      <c r="T105" s="78">
        <v>45.333333333333336</v>
      </c>
      <c r="U105" s="78">
        <v>50.881226053639843</v>
      </c>
      <c r="V105" s="78">
        <v>61.488888888888887</v>
      </c>
      <c r="W105" s="78">
        <v>61.488888888888887</v>
      </c>
      <c r="X105" s="70"/>
    </row>
    <row r="106" spans="1:24">
      <c r="A106" s="40" t="s">
        <v>46</v>
      </c>
      <c r="B106" s="40">
        <v>4</v>
      </c>
      <c r="C106" s="40">
        <f>IF(AND($Z$16=$B106,$AB$16=$A106,'data for calculations'!$F$13&lt;=benchmarking!M106),1,0)</f>
        <v>0</v>
      </c>
      <c r="D106" s="40">
        <f>IF(AND($Z$16=$B106,$AB$16=$A106,'data for calculations'!$F$13&gt;benchmarking!N106,'data for calculations'!$F$13&lt;=benchmarking!O106),1,0)</f>
        <v>0</v>
      </c>
      <c r="E106" s="40">
        <f>IF(AND($Z$16=$B106,$AB$16=$A106,'data for calculations'!$F$13&gt;benchmarking!O106,'data for calculations'!$F$13&lt;=benchmarking!P106),1,0)</f>
        <v>0</v>
      </c>
      <c r="F106" s="40">
        <f>IF(AND($Z$16=$B106,$AB$16=$A106,'data for calculations'!$F$13&gt;benchmarking!P106,'data for calculations'!$F$13&lt;=benchmarking!Q106),1,0)</f>
        <v>0</v>
      </c>
      <c r="G106" s="40">
        <f>IF(AND($Z$16=$B106,$AB$16=$A106,'data for calculations'!$F$13&gt;benchmarking!Q106,'data for calculations'!$F$13&lt;=benchmarking!R106),1,0)</f>
        <v>0</v>
      </c>
      <c r="H106" s="40">
        <f>IF(AND($Z$16=$B106,$AB$16=$A106,'data for calculations'!$F$13&gt;benchmarking!R106,'data for calculations'!$F$13&lt;=benchmarking!S106),1,0)</f>
        <v>0</v>
      </c>
      <c r="I106" s="40">
        <f>IF(AND($Z$16=$B106,$AB$16=$A106,'data for calculations'!$F$13&gt;benchmarking!S106,'data for calculations'!$F$13&lt;=benchmarking!T106),1,0)</f>
        <v>0</v>
      </c>
      <c r="J106" s="40">
        <f>IF(AND($Z$16=$B106,$AB$16=$A106,'data for calculations'!$F$13&gt;benchmarking!T106,'data for calculations'!$F$13&lt;=benchmarking!U106),1,0)</f>
        <v>0</v>
      </c>
      <c r="K106" s="40">
        <f>IF(AND($Z$16=$B106,$AB$16=$A106,'data for calculations'!$F$13&gt;benchmarking!U106,'data for calculations'!$F$13&lt;=benchmarking!V106),1,0)</f>
        <v>0</v>
      </c>
      <c r="L106" s="40">
        <f>IF(AND($Z$16=$B106,$AB$16=$A106,'data for calculations'!$F$13&gt;benchmarking!W106),1,0)</f>
        <v>0</v>
      </c>
      <c r="M106" s="78">
        <v>18.730158730158731</v>
      </c>
      <c r="N106" s="78">
        <v>18.730158730158731</v>
      </c>
      <c r="O106" s="78">
        <v>22.814814814814817</v>
      </c>
      <c r="P106" s="78">
        <v>26.577777777777776</v>
      </c>
      <c r="Q106" s="78">
        <v>30.577777777777776</v>
      </c>
      <c r="R106" s="78">
        <v>34.412698412698411</v>
      </c>
      <c r="S106" s="78">
        <v>38.518518518518519</v>
      </c>
      <c r="T106" s="78">
        <v>43.25925925925926</v>
      </c>
      <c r="U106" s="78">
        <v>49.36296296296296</v>
      </c>
      <c r="V106" s="78">
        <v>59.873015873015873</v>
      </c>
      <c r="W106" s="78">
        <v>59.873015873015873</v>
      </c>
      <c r="X106" s="40"/>
    </row>
    <row r="107" spans="1:24">
      <c r="A107" s="40" t="s">
        <v>46</v>
      </c>
      <c r="B107" s="40">
        <v>5</v>
      </c>
      <c r="C107" s="40">
        <f>IF(AND($Z$16=$B107,$AB$16=$A107,'data for calculations'!$F$13&lt;=benchmarking!M107),1,0)</f>
        <v>0</v>
      </c>
      <c r="D107" s="40">
        <f>IF(AND($Z$16=$B107,$AB$16=$A107,'data for calculations'!$F$13&gt;benchmarking!N107,'data for calculations'!$F$13&lt;=benchmarking!O107),1,0)</f>
        <v>0</v>
      </c>
      <c r="E107" s="40">
        <f>IF(AND($Z$16=$B107,$AB$16=$A107,'data for calculations'!$F$13&gt;benchmarking!O107,'data for calculations'!$F$13&lt;=benchmarking!P107),1,0)</f>
        <v>0</v>
      </c>
      <c r="F107" s="40">
        <f>IF(AND($Z$16=$B107,$AB$16=$A107,'data for calculations'!$F$13&gt;benchmarking!P107,'data for calculations'!$F$13&lt;=benchmarking!Q107),1,0)</f>
        <v>0</v>
      </c>
      <c r="G107" s="40">
        <f>IF(AND($Z$16=$B107,$AB$16=$A107,'data for calculations'!$F$13&gt;benchmarking!Q107,'data for calculations'!$F$13&lt;=benchmarking!R107),1,0)</f>
        <v>0</v>
      </c>
      <c r="H107" s="40">
        <f>IF(AND($Z$16=$B107,$AB$16=$A107,'data for calculations'!$F$13&gt;benchmarking!R107,'data for calculations'!$F$13&lt;=benchmarking!S107),1,0)</f>
        <v>0</v>
      </c>
      <c r="I107" s="40">
        <f>IF(AND($Z$16=$B107,$AB$16=$A107,'data for calculations'!$F$13&gt;benchmarking!S107,'data for calculations'!$F$13&lt;=benchmarking!T107),1,0)</f>
        <v>0</v>
      </c>
      <c r="J107" s="40">
        <f>IF(AND($Z$16=$B107,$AB$16=$A107,'data for calculations'!$F$13&gt;benchmarking!T107,'data for calculations'!$F$13&lt;=benchmarking!U107),1,0)</f>
        <v>0</v>
      </c>
      <c r="K107" s="40">
        <f>IF(AND($Z$16=$B107,$AB$16=$A107,'data for calculations'!$F$13&gt;benchmarking!U107,'data for calculations'!$F$13&lt;=benchmarking!V107),1,0)</f>
        <v>0</v>
      </c>
      <c r="L107" s="40">
        <f>IF(AND($Z$16=$B107,$AB$16=$A107,'data for calculations'!$F$13&gt;benchmarking!W107),1,0)</f>
        <v>0</v>
      </c>
      <c r="M107" s="78">
        <v>18.785185185185185</v>
      </c>
      <c r="N107" s="78">
        <v>18.785185185185185</v>
      </c>
      <c r="O107" s="78">
        <v>23.833333333333332</v>
      </c>
      <c r="P107" s="78">
        <v>27.49206349206349</v>
      </c>
      <c r="Q107" s="78">
        <v>31.31851851851852</v>
      </c>
      <c r="R107" s="78">
        <v>34.984126984126981</v>
      </c>
      <c r="S107" s="78">
        <v>39.222222222222221</v>
      </c>
      <c r="T107" s="78">
        <v>43.956989247311832</v>
      </c>
      <c r="U107" s="78">
        <v>51.047619047619051</v>
      </c>
      <c r="V107" s="78">
        <v>61</v>
      </c>
      <c r="W107" s="78">
        <v>61</v>
      </c>
      <c r="X107" s="70"/>
    </row>
    <row r="108" spans="1:24">
      <c r="A108" s="40" t="s">
        <v>46</v>
      </c>
      <c r="B108" s="40">
        <v>6</v>
      </c>
      <c r="C108" s="40">
        <f>IF(AND($Z$16=$B108,$AB$16=$A108,'data for calculations'!$F$13&lt;=benchmarking!M108),1,0)</f>
        <v>0</v>
      </c>
      <c r="D108" s="40">
        <f>IF(AND($Z$16=$B108,$AB$16=$A108,'data for calculations'!$F$13&gt;benchmarking!N108,'data for calculations'!$F$13&lt;=benchmarking!O108),1,0)</f>
        <v>0</v>
      </c>
      <c r="E108" s="40">
        <f>IF(AND($Z$16=$B108,$AB$16=$A108,'data for calculations'!$F$13&gt;benchmarking!O108,'data for calculations'!$F$13&lt;=benchmarking!P108),1,0)</f>
        <v>0</v>
      </c>
      <c r="F108" s="40">
        <f>IF(AND($Z$16=$B108,$AB$16=$A108,'data for calculations'!$F$13&gt;benchmarking!P108,'data for calculations'!$F$13&lt;=benchmarking!Q108),1,0)</f>
        <v>0</v>
      </c>
      <c r="G108" s="40">
        <f>IF(AND($Z$16=$B108,$AB$16=$A108,'data for calculations'!$F$13&gt;benchmarking!Q108,'data for calculations'!$F$13&lt;=benchmarking!R108),1,0)</f>
        <v>0</v>
      </c>
      <c r="H108" s="40">
        <f>IF(AND($Z$16=$B108,$AB$16=$A108,'data for calculations'!$F$13&gt;benchmarking!R108,'data for calculations'!$F$13&lt;=benchmarking!S108),1,0)</f>
        <v>0</v>
      </c>
      <c r="I108" s="40">
        <f>IF(AND($Z$16=$B108,$AB$16=$A108,'data for calculations'!$F$13&gt;benchmarking!S108,'data for calculations'!$F$13&lt;=benchmarking!T108),1,0)</f>
        <v>0</v>
      </c>
      <c r="J108" s="40">
        <f>IF(AND($Z$16=$B108,$AB$16=$A108,'data for calculations'!$F$13&gt;benchmarking!T108,'data for calculations'!$F$13&lt;=benchmarking!U108),1,0)</f>
        <v>0</v>
      </c>
      <c r="K108" s="40">
        <f>IF(AND($Z$16=$B108,$AB$16=$A108,'data for calculations'!$F$13&gt;benchmarking!U108,'data for calculations'!$F$13&lt;=benchmarking!V108),1,0)</f>
        <v>0</v>
      </c>
      <c r="L108" s="40">
        <f>IF(AND($Z$16=$B108,$AB$16=$A108,'data for calculations'!$F$13&gt;benchmarking!W108),1,0)</f>
        <v>1</v>
      </c>
      <c r="M108" s="78">
        <v>20.634920634920636</v>
      </c>
      <c r="N108" s="78">
        <v>20.634920634920636</v>
      </c>
      <c r="O108" s="78">
        <v>26.555555555555557</v>
      </c>
      <c r="P108" s="78">
        <v>30.191570881226053</v>
      </c>
      <c r="Q108" s="78">
        <v>33.6</v>
      </c>
      <c r="R108" s="78">
        <v>37.981098339719033</v>
      </c>
      <c r="S108" s="78">
        <v>44.296296296296298</v>
      </c>
      <c r="T108" s="78">
        <v>48.215488215488215</v>
      </c>
      <c r="U108" s="78">
        <v>55.407407407407412</v>
      </c>
      <c r="V108" s="78">
        <v>67.80952380952381</v>
      </c>
      <c r="W108" s="78">
        <v>67.80952380952381</v>
      </c>
      <c r="X108" s="40"/>
    </row>
    <row r="109" spans="1:24">
      <c r="A109" s="40" t="s">
        <v>46</v>
      </c>
      <c r="B109" s="40">
        <v>7</v>
      </c>
      <c r="C109" s="40">
        <f>IF(AND($Z$16=$B109,$AB$16=$A109,'data for calculations'!$F$13&lt;=benchmarking!M109),1,0)</f>
        <v>0</v>
      </c>
      <c r="D109" s="40">
        <f>IF(AND($Z$16=$B109,$AB$16=$A109,'data for calculations'!$F$13&gt;benchmarking!N109,'data for calculations'!$F$13&lt;=benchmarking!O109),1,0)</f>
        <v>0</v>
      </c>
      <c r="E109" s="40">
        <f>IF(AND($Z$16=$B109,$AB$16=$A109,'data for calculations'!$F$13&gt;benchmarking!O109,'data for calculations'!$F$13&lt;=benchmarking!P109),1,0)</f>
        <v>0</v>
      </c>
      <c r="F109" s="40">
        <f>IF(AND($Z$16=$B109,$AB$16=$A109,'data for calculations'!$F$13&gt;benchmarking!P109,'data for calculations'!$F$13&lt;=benchmarking!Q109),1,0)</f>
        <v>0</v>
      </c>
      <c r="G109" s="40">
        <f>IF(AND($Z$16=$B109,$AB$16=$A109,'data for calculations'!$F$13&gt;benchmarking!Q109,'data for calculations'!$F$13&lt;=benchmarking!R109),1,0)</f>
        <v>0</v>
      </c>
      <c r="H109" s="40">
        <f>IF(AND($Z$16=$B109,$AB$16=$A109,'data for calculations'!$F$13&gt;benchmarking!R109,'data for calculations'!$F$13&lt;=benchmarking!S109),1,0)</f>
        <v>0</v>
      </c>
      <c r="I109" s="40">
        <f>IF(AND($Z$16=$B109,$AB$16=$A109,'data for calculations'!$F$13&gt;benchmarking!S109,'data for calculations'!$F$13&lt;=benchmarking!T109),1,0)</f>
        <v>0</v>
      </c>
      <c r="J109" s="40">
        <f>IF(AND($Z$16=$B109,$AB$16=$A109,'data for calculations'!$F$13&gt;benchmarking!T109,'data for calculations'!$F$13&lt;=benchmarking!U109),1,0)</f>
        <v>0</v>
      </c>
      <c r="K109" s="40">
        <f>IF(AND($Z$16=$B109,$AB$16=$A109,'data for calculations'!$F$13&gt;benchmarking!U109,'data for calculations'!$F$13&lt;=benchmarking!V109),1,0)</f>
        <v>0</v>
      </c>
      <c r="L109" s="40">
        <f>IF(AND($Z$16=$B109,$AB$16=$A109,'data for calculations'!$F$13&gt;benchmarking!W109),1,0)</f>
        <v>0</v>
      </c>
      <c r="M109" s="78">
        <v>21.41935483870968</v>
      </c>
      <c r="N109" s="78">
        <v>21.41935483870968</v>
      </c>
      <c r="O109" s="78">
        <v>28.317460317460316</v>
      </c>
      <c r="P109" s="78">
        <v>33.888888888888886</v>
      </c>
      <c r="Q109" s="78">
        <v>38.607407407407408</v>
      </c>
      <c r="R109" s="78">
        <v>43.022222222222219</v>
      </c>
      <c r="S109" s="78">
        <v>49.046594982078858</v>
      </c>
      <c r="T109" s="78">
        <v>54.007662835249043</v>
      </c>
      <c r="U109" s="78">
        <v>61.54666666666666</v>
      </c>
      <c r="V109" s="78">
        <v>73.548387096774192</v>
      </c>
      <c r="W109" s="78">
        <v>73.548387096774192</v>
      </c>
      <c r="X109" s="70"/>
    </row>
    <row r="110" spans="1:24">
      <c r="A110" s="40" t="s">
        <v>46</v>
      </c>
      <c r="B110" s="40">
        <v>8</v>
      </c>
      <c r="C110" s="40">
        <f>IF(AND($Z$16=$B110,$AB$16=$A110,'data for calculations'!$F$13&lt;=benchmarking!M110),1,0)</f>
        <v>0</v>
      </c>
      <c r="D110" s="40">
        <f>IF(AND($Z$16=$B110,$AB$16=$A110,'data for calculations'!$F$13&gt;benchmarking!N110,'data for calculations'!$F$13&lt;=benchmarking!O110),1,0)</f>
        <v>0</v>
      </c>
      <c r="E110" s="40">
        <f>IF(AND($Z$16=$B110,$AB$16=$A110,'data for calculations'!$F$13&gt;benchmarking!O110,'data for calculations'!$F$13&lt;=benchmarking!P110),1,0)</f>
        <v>0</v>
      </c>
      <c r="F110" s="40">
        <f>IF(AND($Z$16=$B110,$AB$16=$A110,'data for calculations'!$F$13&gt;benchmarking!P110,'data for calculations'!$F$13&lt;=benchmarking!Q110),1,0)</f>
        <v>0</v>
      </c>
      <c r="G110" s="40">
        <f>IF(AND($Z$16=$B110,$AB$16=$A110,'data for calculations'!$F$13&gt;benchmarking!Q110,'data for calculations'!$F$13&lt;=benchmarking!R110),1,0)</f>
        <v>0</v>
      </c>
      <c r="H110" s="40">
        <f>IF(AND($Z$16=$B110,$AB$16=$A110,'data for calculations'!$F$13&gt;benchmarking!R110,'data for calculations'!$F$13&lt;=benchmarking!S110),1,0)</f>
        <v>0</v>
      </c>
      <c r="I110" s="40">
        <f>IF(AND($Z$16=$B110,$AB$16=$A110,'data for calculations'!$F$13&gt;benchmarking!S110,'data for calculations'!$F$13&lt;=benchmarking!T110),1,0)</f>
        <v>0</v>
      </c>
      <c r="J110" s="40">
        <f>IF(AND($Z$16=$B110,$AB$16=$A110,'data for calculations'!$F$13&gt;benchmarking!T110,'data for calculations'!$F$13&lt;=benchmarking!U110),1,0)</f>
        <v>0</v>
      </c>
      <c r="K110" s="40">
        <f>IF(AND($Z$16=$B110,$AB$16=$A110,'data for calculations'!$F$13&gt;benchmarking!U110,'data for calculations'!$F$13&lt;=benchmarking!V110),1,0)</f>
        <v>0</v>
      </c>
      <c r="L110" s="40">
        <f>IF(AND($Z$16=$B110,$AB$16=$A110,'data for calculations'!$F$13&gt;benchmarking!W110),1,0)</f>
        <v>0</v>
      </c>
      <c r="M110" s="78">
        <v>22.71505376344086</v>
      </c>
      <c r="N110" s="78">
        <v>22.71505376344086</v>
      </c>
      <c r="O110" s="78">
        <v>28.263601532567051</v>
      </c>
      <c r="P110" s="78">
        <v>33.948549534756431</v>
      </c>
      <c r="Q110" s="78">
        <v>39.111111111111114</v>
      </c>
      <c r="R110" s="78">
        <v>44.401433691756274</v>
      </c>
      <c r="S110" s="78">
        <v>49.005017921146958</v>
      </c>
      <c r="T110" s="78">
        <v>54.283333333333331</v>
      </c>
      <c r="U110" s="78">
        <v>61.259856630824373</v>
      </c>
      <c r="V110" s="78">
        <v>73.206641123882505</v>
      </c>
      <c r="W110" s="78">
        <v>73.206641123882505</v>
      </c>
      <c r="X110" s="40"/>
    </row>
    <row r="111" spans="1:24">
      <c r="A111" s="40" t="s">
        <v>46</v>
      </c>
      <c r="B111" s="40">
        <v>9</v>
      </c>
      <c r="C111" s="40">
        <f>IF(AND($Z$16=$B111,$AB$16=$A111,'data for calculations'!$F$13&lt;=benchmarking!M111),1,0)</f>
        <v>0</v>
      </c>
      <c r="D111" s="40">
        <f>IF(AND($Z$16=$B111,$AB$16=$A111,'data for calculations'!$F$13&gt;benchmarking!N111,'data for calculations'!$F$13&lt;=benchmarking!O111),1,0)</f>
        <v>0</v>
      </c>
      <c r="E111" s="40">
        <f>IF(AND($Z$16=$B111,$AB$16=$A111,'data for calculations'!$F$13&gt;benchmarking!O111,'data for calculations'!$F$13&lt;=benchmarking!P111),1,0)</f>
        <v>0</v>
      </c>
      <c r="F111" s="40">
        <f>IF(AND($Z$16=$B111,$AB$16=$A111,'data for calculations'!$F$13&gt;benchmarking!P111,'data for calculations'!$F$13&lt;=benchmarking!Q111),1,0)</f>
        <v>0</v>
      </c>
      <c r="G111" s="40">
        <f>IF(AND($Z$16=$B111,$AB$16=$A111,'data for calculations'!$F$13&gt;benchmarking!Q111,'data for calculations'!$F$13&lt;=benchmarking!R111),1,0)</f>
        <v>0</v>
      </c>
      <c r="H111" s="40">
        <f>IF(AND($Z$16=$B111,$AB$16=$A111,'data for calculations'!$F$13&gt;benchmarking!R111,'data for calculations'!$F$13&lt;=benchmarking!S111),1,0)</f>
        <v>0</v>
      </c>
      <c r="I111" s="40">
        <f>IF(AND($Z$16=$B111,$AB$16=$A111,'data for calculations'!$F$13&gt;benchmarking!S111,'data for calculations'!$F$13&lt;=benchmarking!T111),1,0)</f>
        <v>0</v>
      </c>
      <c r="J111" s="40">
        <f>IF(AND($Z$16=$B111,$AB$16=$A111,'data for calculations'!$F$13&gt;benchmarking!T111,'data for calculations'!$F$13&lt;=benchmarking!U111),1,0)</f>
        <v>0</v>
      </c>
      <c r="K111" s="40">
        <f>IF(AND($Z$16=$B111,$AB$16=$A111,'data for calculations'!$F$13&gt;benchmarking!U111,'data for calculations'!$F$13&lt;=benchmarking!V111),1,0)</f>
        <v>0</v>
      </c>
      <c r="L111" s="40">
        <f>IF(AND($Z$16=$B111,$AB$16=$A111,'data for calculations'!$F$13&gt;benchmarking!W111),1,0)</f>
        <v>0</v>
      </c>
      <c r="M111" s="78">
        <v>21.4017094017094</v>
      </c>
      <c r="N111" s="78">
        <v>21.4017094017094</v>
      </c>
      <c r="O111" s="78">
        <v>26.838709677419356</v>
      </c>
      <c r="P111" s="78">
        <v>31.52136752136752</v>
      </c>
      <c r="Q111" s="78">
        <v>36</v>
      </c>
      <c r="R111" s="78">
        <v>40.918518518518518</v>
      </c>
      <c r="S111" s="78">
        <v>45.718518518518515</v>
      </c>
      <c r="T111" s="78">
        <v>51.153439153439159</v>
      </c>
      <c r="U111" s="78">
        <v>58.251851851851853</v>
      </c>
      <c r="V111" s="78">
        <v>68.414814814814818</v>
      </c>
      <c r="W111" s="78">
        <v>68.414814814814818</v>
      </c>
      <c r="X111" s="70"/>
    </row>
    <row r="112" spans="1:24">
      <c r="A112" s="40" t="s">
        <v>46</v>
      </c>
      <c r="B112" s="40">
        <v>10</v>
      </c>
      <c r="C112" s="40">
        <f>IF(AND($Z$16=$B112,$AB$16=$A112,'data for calculations'!$F$13&lt;=benchmarking!M112),1,0)</f>
        <v>0</v>
      </c>
      <c r="D112" s="40">
        <f>IF(AND($Z$16=$B112,$AB$16=$A112,'data for calculations'!$F$13&gt;benchmarking!N112,'data for calculations'!$F$13&lt;=benchmarking!O112),1,0)</f>
        <v>0</v>
      </c>
      <c r="E112" s="40">
        <f>IF(AND($Z$16=$B112,$AB$16=$A112,'data for calculations'!$F$13&gt;benchmarking!O112,'data for calculations'!$F$13&lt;=benchmarking!P112),1,0)</f>
        <v>0</v>
      </c>
      <c r="F112" s="40">
        <f>IF(AND($Z$16=$B112,$AB$16=$A112,'data for calculations'!$F$13&gt;benchmarking!P112,'data for calculations'!$F$13&lt;=benchmarking!Q112),1,0)</f>
        <v>0</v>
      </c>
      <c r="G112" s="40">
        <f>IF(AND($Z$16=$B112,$AB$16=$A112,'data for calculations'!$F$13&gt;benchmarking!Q112,'data for calculations'!$F$13&lt;=benchmarking!R112),1,0)</f>
        <v>0</v>
      </c>
      <c r="H112" s="40">
        <f>IF(AND($Z$16=$B112,$AB$16=$A112,'data for calculations'!$F$13&gt;benchmarking!R112,'data for calculations'!$F$13&lt;=benchmarking!S112),1,0)</f>
        <v>0</v>
      </c>
      <c r="I112" s="40">
        <f>IF(AND($Z$16=$B112,$AB$16=$A112,'data for calculations'!$F$13&gt;benchmarking!S112,'data for calculations'!$F$13&lt;=benchmarking!T112),1,0)</f>
        <v>0</v>
      </c>
      <c r="J112" s="40">
        <f>IF(AND($Z$16=$B112,$AB$16=$A112,'data for calculations'!$F$13&gt;benchmarking!T112,'data for calculations'!$F$13&lt;=benchmarking!U112),1,0)</f>
        <v>0</v>
      </c>
      <c r="K112" s="40">
        <f>IF(AND($Z$16=$B112,$AB$16=$A112,'data for calculations'!$F$13&gt;benchmarking!U112,'data for calculations'!$F$13&lt;=benchmarking!V112),1,0)</f>
        <v>0</v>
      </c>
      <c r="L112" s="40">
        <f>IF(AND($Z$16=$B112,$AB$16=$A112,'data for calculations'!$F$13&gt;benchmarking!W112),1,0)</f>
        <v>0</v>
      </c>
      <c r="M112" s="78">
        <v>20.50793650793651</v>
      </c>
      <c r="N112" s="78">
        <v>20.50793650793651</v>
      </c>
      <c r="O112" s="78">
        <v>25.435897435897438</v>
      </c>
      <c r="P112" s="78">
        <v>29.555555555555557</v>
      </c>
      <c r="Q112" s="78">
        <v>33.06666666666667</v>
      </c>
      <c r="R112" s="78">
        <v>36.873563218390807</v>
      </c>
      <c r="S112" s="78">
        <v>40.777777777777779</v>
      </c>
      <c r="T112" s="78">
        <v>46.888888888888886</v>
      </c>
      <c r="U112" s="78">
        <v>53.135802469135804</v>
      </c>
      <c r="V112" s="78">
        <v>65.75</v>
      </c>
      <c r="W112" s="78">
        <v>65.75</v>
      </c>
      <c r="X112" s="40"/>
    </row>
    <row r="113" spans="1:24">
      <c r="A113" s="40" t="s">
        <v>46</v>
      </c>
      <c r="B113" s="40">
        <v>11</v>
      </c>
      <c r="C113" s="40">
        <f>IF(AND($Z$16=$B113,$AB$16=$A113,'data for calculations'!$F$13&lt;=benchmarking!M113),1,0)</f>
        <v>0</v>
      </c>
      <c r="D113" s="40">
        <f>IF(AND($Z$16=$B113,$AB$16=$A113,'data for calculations'!$F$13&gt;benchmarking!N113,'data for calculations'!$F$13&lt;=benchmarking!O113),1,0)</f>
        <v>0</v>
      </c>
      <c r="E113" s="40">
        <f>IF(AND($Z$16=$B113,$AB$16=$A113,'data for calculations'!$F$13&gt;benchmarking!O113,'data for calculations'!$F$13&lt;=benchmarking!P113),1,0)</f>
        <v>0</v>
      </c>
      <c r="F113" s="40">
        <f>IF(AND($Z$16=$B113,$AB$16=$A113,'data for calculations'!$F$13&gt;benchmarking!P113,'data for calculations'!$F$13&lt;=benchmarking!Q113),1,0)</f>
        <v>0</v>
      </c>
      <c r="G113" s="40">
        <f>IF(AND($Z$16=$B113,$AB$16=$A113,'data for calculations'!$F$13&gt;benchmarking!Q113,'data for calculations'!$F$13&lt;=benchmarking!R113),1,0)</f>
        <v>0</v>
      </c>
      <c r="H113" s="40">
        <f>IF(AND($Z$16=$B113,$AB$16=$A113,'data for calculations'!$F$13&gt;benchmarking!R113,'data for calculations'!$F$13&lt;=benchmarking!S113),1,0)</f>
        <v>0</v>
      </c>
      <c r="I113" s="40">
        <f>IF(AND($Z$16=$B113,$AB$16=$A113,'data for calculations'!$F$13&gt;benchmarking!S113,'data for calculations'!$F$13&lt;=benchmarking!T113),1,0)</f>
        <v>0</v>
      </c>
      <c r="J113" s="40">
        <f>IF(AND($Z$16=$B113,$AB$16=$A113,'data for calculations'!$F$13&gt;benchmarking!T113,'data for calculations'!$F$13&lt;=benchmarking!U113),1,0)</f>
        <v>0</v>
      </c>
      <c r="K113" s="40">
        <f>IF(AND($Z$16=$B113,$AB$16=$A113,'data for calculations'!$F$13&gt;benchmarking!U113,'data for calculations'!$F$13&lt;=benchmarking!V113),1,0)</f>
        <v>0</v>
      </c>
      <c r="L113" s="40">
        <f>IF(AND($Z$16=$B113,$AB$16=$A113,'data for calculations'!$F$13&gt;benchmarking!W113),1,0)</f>
        <v>0</v>
      </c>
      <c r="M113" s="78">
        <v>19.353405017921148</v>
      </c>
      <c r="N113" s="78">
        <v>19.353405017921148</v>
      </c>
      <c r="O113" s="78">
        <v>23.80952380952381</v>
      </c>
      <c r="P113" s="78">
        <v>27.31851851851852</v>
      </c>
      <c r="Q113" s="78">
        <v>31.229629629629628</v>
      </c>
      <c r="R113" s="78">
        <v>34.962962962962962</v>
      </c>
      <c r="S113" s="78">
        <v>39.18570318570319</v>
      </c>
      <c r="T113" s="78">
        <v>44.151851851851859</v>
      </c>
      <c r="U113" s="78">
        <v>49.675213675213669</v>
      </c>
      <c r="V113" s="78">
        <v>60.14017094017094</v>
      </c>
      <c r="W113" s="78">
        <v>60.14017094017094</v>
      </c>
      <c r="X113" s="70"/>
    </row>
    <row r="114" spans="1:24">
      <c r="A114" s="40" t="s">
        <v>46</v>
      </c>
      <c r="B114" s="40">
        <v>12</v>
      </c>
      <c r="C114" s="40">
        <f>IF(AND($Z$16=$B114,$AB$16=$A114,'data for calculations'!$F$13&lt;=benchmarking!M114),1,0)</f>
        <v>0</v>
      </c>
      <c r="D114" s="40">
        <f>IF(AND($Z$16=$B114,$AB$16=$A114,'data for calculations'!$F$13&gt;benchmarking!N114,'data for calculations'!$F$13&lt;=benchmarking!O114),1,0)</f>
        <v>0</v>
      </c>
      <c r="E114" s="40">
        <f>IF(AND($Z$16=$B114,$AB$16=$A114,'data for calculations'!$F$13&gt;benchmarking!O114,'data for calculations'!$F$13&lt;=benchmarking!P114),1,0)</f>
        <v>0</v>
      </c>
      <c r="F114" s="40">
        <f>IF(AND($Z$16=$B114,$AB$16=$A114,'data for calculations'!$F$13&gt;benchmarking!P114,'data for calculations'!$F$13&lt;=benchmarking!Q114),1,0)</f>
        <v>0</v>
      </c>
      <c r="G114" s="40">
        <f>IF(AND($Z$16=$B114,$AB$16=$A114,'data for calculations'!$F$13&gt;benchmarking!Q114,'data for calculations'!$F$13&lt;=benchmarking!R114),1,0)</f>
        <v>0</v>
      </c>
      <c r="H114" s="40">
        <f>IF(AND($Z$16=$B114,$AB$16=$A114,'data for calculations'!$F$13&gt;benchmarking!R114,'data for calculations'!$F$13&lt;=benchmarking!S114),1,0)</f>
        <v>0</v>
      </c>
      <c r="I114" s="40">
        <f>IF(AND($Z$16=$B114,$AB$16=$A114,'data for calculations'!$F$13&gt;benchmarking!S114,'data for calculations'!$F$13&lt;=benchmarking!T114),1,0)</f>
        <v>0</v>
      </c>
      <c r="J114" s="40">
        <f>IF(AND($Z$16=$B114,$AB$16=$A114,'data for calculations'!$F$13&gt;benchmarking!T114,'data for calculations'!$F$13&lt;=benchmarking!U114),1,0)</f>
        <v>0</v>
      </c>
      <c r="K114" s="40">
        <f>IF(AND($Z$16=$B114,$AB$16=$A114,'data for calculations'!$F$13&gt;benchmarking!U114,'data for calculations'!$F$13&lt;=benchmarking!V114),1,0)</f>
        <v>0</v>
      </c>
      <c r="L114" s="40">
        <f>IF(AND($Z$16=$B114,$AB$16=$A114,'data for calculations'!$F$13&gt;benchmarking!W114),1,0)</f>
        <v>0</v>
      </c>
      <c r="M114" s="78">
        <v>18</v>
      </c>
      <c r="N114" s="78">
        <v>18</v>
      </c>
      <c r="O114" s="78">
        <v>22.470370370370368</v>
      </c>
      <c r="P114" s="78">
        <v>26.67911877394636</v>
      </c>
      <c r="Q114" s="78">
        <v>30.237037037037034</v>
      </c>
      <c r="R114" s="78">
        <v>33.018803418803422</v>
      </c>
      <c r="S114" s="78">
        <v>36.895579450418161</v>
      </c>
      <c r="T114" s="78">
        <v>41.225396825396821</v>
      </c>
      <c r="U114" s="78">
        <v>46.453735091023219</v>
      </c>
      <c r="V114" s="78">
        <v>56.022700119474315</v>
      </c>
      <c r="W114" s="78">
        <v>56.022700119474315</v>
      </c>
      <c r="X114" s="40"/>
    </row>
    <row r="115" spans="1:24">
      <c r="A115" s="40" t="s">
        <v>47</v>
      </c>
      <c r="B115" s="40">
        <v>1</v>
      </c>
      <c r="C115" s="40">
        <f>IF(AND($Z$16=$B115,$AB$16=$A115,'data for calculations'!$F$13&lt;=benchmarking!M115),1,0)</f>
        <v>0</v>
      </c>
      <c r="D115" s="40">
        <f>IF(AND($Z$16=$B115,$AB$16=$A115,'data for calculations'!$F$13&gt;benchmarking!N115,'data for calculations'!$F$13&lt;=benchmarking!O115),1,0)</f>
        <v>0</v>
      </c>
      <c r="E115" s="40">
        <f>IF(AND($Z$16=$B115,$AB$16=$A115,'data for calculations'!$F$13&gt;benchmarking!O115,'data for calculations'!$F$13&lt;=benchmarking!P115),1,0)</f>
        <v>0</v>
      </c>
      <c r="F115" s="40">
        <f>IF(AND($Z$16=$B115,$AB$16=$A115,'data for calculations'!$F$13&gt;benchmarking!P115,'data for calculations'!$F$13&lt;=benchmarking!Q115),1,0)</f>
        <v>0</v>
      </c>
      <c r="G115" s="40">
        <f>IF(AND($Z$16=$B115,$AB$16=$A115,'data for calculations'!$F$13&gt;benchmarking!Q115,'data for calculations'!$F$13&lt;=benchmarking!R115),1,0)</f>
        <v>0</v>
      </c>
      <c r="H115" s="40">
        <f>IF(AND($Z$16=$B115,$AB$16=$A115,'data for calculations'!$F$13&gt;benchmarking!R115,'data for calculations'!$F$13&lt;=benchmarking!S115),1,0)</f>
        <v>0</v>
      </c>
      <c r="I115" s="40">
        <f>IF(AND($Z$16=$B115,$AB$16=$A115,'data for calculations'!$F$13&gt;benchmarking!S115,'data for calculations'!$F$13&lt;=benchmarking!T115),1,0)</f>
        <v>0</v>
      </c>
      <c r="J115" s="40">
        <f>IF(AND($Z$16=$B115,$AB$16=$A115,'data for calculations'!$F$13&gt;benchmarking!T115,'data for calculations'!$F$13&lt;=benchmarking!U115),1,0)</f>
        <v>0</v>
      </c>
      <c r="K115" s="40">
        <f>IF(AND($Z$16=$B115,$AB$16=$A115,'data for calculations'!$F$13&gt;benchmarking!U115,'data for calculations'!$F$13&lt;=benchmarking!V115),1,0)</f>
        <v>0</v>
      </c>
      <c r="L115" s="40">
        <f>IF(AND($Z$16=$B115,$AB$16=$A115,'data for calculations'!$F$13&gt;benchmarking!W115),1,0)</f>
        <v>0</v>
      </c>
      <c r="M115" s="78">
        <v>14.755555555555556</v>
      </c>
      <c r="N115" s="78">
        <v>14.755555555555556</v>
      </c>
      <c r="O115" s="78">
        <v>17.263273125342089</v>
      </c>
      <c r="P115" s="78">
        <v>20.405797101449274</v>
      </c>
      <c r="Q115" s="78">
        <v>23.357228195937871</v>
      </c>
      <c r="R115" s="78">
        <v>25.394335511982572</v>
      </c>
      <c r="S115" s="78">
        <v>28.755555555555553</v>
      </c>
      <c r="T115" s="78">
        <v>31.703703703703702</v>
      </c>
      <c r="U115" s="78">
        <v>38.975964579380147</v>
      </c>
      <c r="V115" s="78">
        <v>48.222222222222221</v>
      </c>
      <c r="W115" s="78">
        <v>48.222222222222221</v>
      </c>
      <c r="X115" s="70"/>
    </row>
    <row r="116" spans="1:24">
      <c r="A116" s="40" t="s">
        <v>47</v>
      </c>
      <c r="B116" s="40">
        <v>2</v>
      </c>
      <c r="C116" s="40">
        <f>IF(AND($Z$16=$B116,$AB$16=$A116,'data for calculations'!$F$13&lt;=benchmarking!M116),1,0)</f>
        <v>0</v>
      </c>
      <c r="D116" s="40">
        <f>IF(AND($Z$16=$B116,$AB$16=$A116,'data for calculations'!$F$13&gt;benchmarking!N116,'data for calculations'!$F$13&lt;=benchmarking!O116),1,0)</f>
        <v>0</v>
      </c>
      <c r="E116" s="40">
        <f>IF(AND($Z$16=$B116,$AB$16=$A116,'data for calculations'!$F$13&gt;benchmarking!O116,'data for calculations'!$F$13&lt;=benchmarking!P116),1,0)</f>
        <v>0</v>
      </c>
      <c r="F116" s="40">
        <f>IF(AND($Z$16=$B116,$AB$16=$A116,'data for calculations'!$F$13&gt;benchmarking!P116,'data for calculations'!$F$13&lt;=benchmarking!Q116),1,0)</f>
        <v>0</v>
      </c>
      <c r="G116" s="40">
        <f>IF(AND($Z$16=$B116,$AB$16=$A116,'data for calculations'!$F$13&gt;benchmarking!Q116,'data for calculations'!$F$13&lt;=benchmarking!R116),1,0)</f>
        <v>0</v>
      </c>
      <c r="H116" s="40">
        <f>IF(AND($Z$16=$B116,$AB$16=$A116,'data for calculations'!$F$13&gt;benchmarking!R116,'data for calculations'!$F$13&lt;=benchmarking!S116),1,0)</f>
        <v>0</v>
      </c>
      <c r="I116" s="40">
        <f>IF(AND($Z$16=$B116,$AB$16=$A116,'data for calculations'!$F$13&gt;benchmarking!S116,'data for calculations'!$F$13&lt;=benchmarking!T116),1,0)</f>
        <v>0</v>
      </c>
      <c r="J116" s="40">
        <f>IF(AND($Z$16=$B116,$AB$16=$A116,'data for calculations'!$F$13&gt;benchmarking!T116,'data for calculations'!$F$13&lt;=benchmarking!U116),1,0)</f>
        <v>0</v>
      </c>
      <c r="K116" s="40">
        <f>IF(AND($Z$16=$B116,$AB$16=$A116,'data for calculations'!$F$13&gt;benchmarking!U116,'data for calculations'!$F$13&lt;=benchmarking!V116),1,0)</f>
        <v>0</v>
      </c>
      <c r="L116" s="40">
        <f>IF(AND($Z$16=$B116,$AB$16=$A116,'data for calculations'!$F$13&gt;benchmarking!W116),1,0)</f>
        <v>0</v>
      </c>
      <c r="M116" s="78">
        <v>15.206349206349207</v>
      </c>
      <c r="N116" s="78">
        <v>15.206349206349207</v>
      </c>
      <c r="O116" s="78">
        <v>18.014814814814812</v>
      </c>
      <c r="P116" s="78">
        <v>21.099415204678362</v>
      </c>
      <c r="Q116" s="78">
        <v>23.777777777777779</v>
      </c>
      <c r="R116" s="78">
        <v>27.087595532039977</v>
      </c>
      <c r="S116" s="78">
        <v>31.509578544061306</v>
      </c>
      <c r="T116" s="78">
        <v>35.374485596707821</v>
      </c>
      <c r="U116" s="78">
        <v>42.111111111111114</v>
      </c>
      <c r="V116" s="78">
        <v>52.111111111111114</v>
      </c>
      <c r="W116" s="78">
        <v>52.111111111111114</v>
      </c>
      <c r="X116" s="40"/>
    </row>
    <row r="117" spans="1:24">
      <c r="A117" s="40" t="s">
        <v>47</v>
      </c>
      <c r="B117" s="40">
        <v>3</v>
      </c>
      <c r="C117" s="40">
        <f>IF(AND($Z$16=$B117,$AB$16=$A117,'data for calculations'!$F$13&lt;=benchmarking!M117),1,0)</f>
        <v>0</v>
      </c>
      <c r="D117" s="40">
        <f>IF(AND($Z$16=$B117,$AB$16=$A117,'data for calculations'!$F$13&gt;benchmarking!N117,'data for calculations'!$F$13&lt;=benchmarking!O117),1,0)</f>
        <v>0</v>
      </c>
      <c r="E117" s="40">
        <f>IF(AND($Z$16=$B117,$AB$16=$A117,'data for calculations'!$F$13&gt;benchmarking!O117,'data for calculations'!$F$13&lt;=benchmarking!P117),1,0)</f>
        <v>0</v>
      </c>
      <c r="F117" s="40">
        <f>IF(AND($Z$16=$B117,$AB$16=$A117,'data for calculations'!$F$13&gt;benchmarking!P117,'data for calculations'!$F$13&lt;=benchmarking!Q117),1,0)</f>
        <v>0</v>
      </c>
      <c r="G117" s="40">
        <f>IF(AND($Z$16=$B117,$AB$16=$A117,'data for calculations'!$F$13&gt;benchmarking!Q117,'data for calculations'!$F$13&lt;=benchmarking!R117),1,0)</f>
        <v>0</v>
      </c>
      <c r="H117" s="40">
        <f>IF(AND($Z$16=$B117,$AB$16=$A117,'data for calculations'!$F$13&gt;benchmarking!R117,'data for calculations'!$F$13&lt;=benchmarking!S117),1,0)</f>
        <v>0</v>
      </c>
      <c r="I117" s="40">
        <f>IF(AND($Z$16=$B117,$AB$16=$A117,'data for calculations'!$F$13&gt;benchmarking!S117,'data for calculations'!$F$13&lt;=benchmarking!T117),1,0)</f>
        <v>0</v>
      </c>
      <c r="J117" s="40">
        <f>IF(AND($Z$16=$B117,$AB$16=$A117,'data for calculations'!$F$13&gt;benchmarking!T117,'data for calculations'!$F$13&lt;=benchmarking!U117),1,0)</f>
        <v>0</v>
      </c>
      <c r="K117" s="40">
        <f>IF(AND($Z$16=$B117,$AB$16=$A117,'data for calculations'!$F$13&gt;benchmarking!U117,'data for calculations'!$F$13&lt;=benchmarking!V117),1,0)</f>
        <v>0</v>
      </c>
      <c r="L117" s="40">
        <f>IF(AND($Z$16=$B117,$AB$16=$A117,'data for calculations'!$F$13&gt;benchmarking!W117),1,0)</f>
        <v>0</v>
      </c>
      <c r="M117" s="78">
        <v>16.200716845878137</v>
      </c>
      <c r="N117" s="78">
        <v>16.200716845878137</v>
      </c>
      <c r="O117" s="78">
        <v>19.122507122507123</v>
      </c>
      <c r="P117" s="78">
        <v>21.681159420289855</v>
      </c>
      <c r="Q117" s="78">
        <v>23.856630824372761</v>
      </c>
      <c r="R117" s="78">
        <v>26.133333333333333</v>
      </c>
      <c r="S117" s="78">
        <v>29.841269841269838</v>
      </c>
      <c r="T117" s="78">
        <v>33.333333333333336</v>
      </c>
      <c r="U117" s="78">
        <v>40.026936026936028</v>
      </c>
      <c r="V117" s="78">
        <v>50.305555555555557</v>
      </c>
      <c r="W117" s="78">
        <v>50.305555555555557</v>
      </c>
      <c r="X117" s="70"/>
    </row>
    <row r="118" spans="1:24">
      <c r="A118" s="40" t="s">
        <v>47</v>
      </c>
      <c r="B118" s="40">
        <v>4</v>
      </c>
      <c r="C118" s="40">
        <f>IF(AND($Z$16=$B118,$AB$16=$A118,'data for calculations'!$F$13&lt;=benchmarking!M118),1,0)</f>
        <v>0</v>
      </c>
      <c r="D118" s="40">
        <f>IF(AND($Z$16=$B118,$AB$16=$A118,'data for calculations'!$F$13&gt;benchmarking!N118,'data for calculations'!$F$13&lt;=benchmarking!O118),1,0)</f>
        <v>0</v>
      </c>
      <c r="E118" s="40">
        <f>IF(AND($Z$16=$B118,$AB$16=$A118,'data for calculations'!$F$13&gt;benchmarking!O118,'data for calculations'!$F$13&lt;=benchmarking!P118),1,0)</f>
        <v>0</v>
      </c>
      <c r="F118" s="40">
        <f>IF(AND($Z$16=$B118,$AB$16=$A118,'data for calculations'!$F$13&gt;benchmarking!P118,'data for calculations'!$F$13&lt;=benchmarking!Q118),1,0)</f>
        <v>0</v>
      </c>
      <c r="G118" s="40">
        <f>IF(AND($Z$16=$B118,$AB$16=$A118,'data for calculations'!$F$13&gt;benchmarking!Q118,'data for calculations'!$F$13&lt;=benchmarking!R118),1,0)</f>
        <v>0</v>
      </c>
      <c r="H118" s="40">
        <f>IF(AND($Z$16=$B118,$AB$16=$A118,'data for calculations'!$F$13&gt;benchmarking!R118,'data for calculations'!$F$13&lt;=benchmarking!S118),1,0)</f>
        <v>0</v>
      </c>
      <c r="I118" s="40">
        <f>IF(AND($Z$16=$B118,$AB$16=$A118,'data for calculations'!$F$13&gt;benchmarking!S118,'data for calculations'!$F$13&lt;=benchmarking!T118),1,0)</f>
        <v>0</v>
      </c>
      <c r="J118" s="40">
        <f>IF(AND($Z$16=$B118,$AB$16=$A118,'data for calculations'!$F$13&gt;benchmarking!T118,'data for calculations'!$F$13&lt;=benchmarking!U118),1,0)</f>
        <v>0</v>
      </c>
      <c r="K118" s="40">
        <f>IF(AND($Z$16=$B118,$AB$16=$A118,'data for calculations'!$F$13&gt;benchmarking!U118,'data for calculations'!$F$13&lt;=benchmarking!V118),1,0)</f>
        <v>0</v>
      </c>
      <c r="L118" s="40">
        <f>IF(AND($Z$16=$B118,$AB$16=$A118,'data for calculations'!$F$13&gt;benchmarking!W118),1,0)</f>
        <v>0</v>
      </c>
      <c r="M118" s="78">
        <v>14.755555555555556</v>
      </c>
      <c r="N118" s="78">
        <v>14.755555555555556</v>
      </c>
      <c r="O118" s="78">
        <v>19.022222222222222</v>
      </c>
      <c r="P118" s="78">
        <v>21.547892720306514</v>
      </c>
      <c r="Q118" s="78">
        <v>23.839357429718874</v>
      </c>
      <c r="R118" s="78">
        <v>26.962962962962962</v>
      </c>
      <c r="S118" s="78">
        <v>30.311111111111114</v>
      </c>
      <c r="T118" s="78">
        <v>34.271604938271608</v>
      </c>
      <c r="U118" s="78">
        <v>39.913978494623656</v>
      </c>
      <c r="V118" s="78">
        <v>47.844054580896689</v>
      </c>
      <c r="W118" s="78">
        <v>47.844054580896689</v>
      </c>
      <c r="X118" s="40"/>
    </row>
    <row r="119" spans="1:24">
      <c r="A119" s="40" t="s">
        <v>47</v>
      </c>
      <c r="B119" s="40">
        <v>5</v>
      </c>
      <c r="C119" s="40">
        <f>IF(AND($Z$16=$B119,$AB$16=$A119,'data for calculations'!$F$13&lt;=benchmarking!M119),1,0)</f>
        <v>0</v>
      </c>
      <c r="D119" s="40">
        <f>IF(AND($Z$16=$B119,$AB$16=$A119,'data for calculations'!$F$13&gt;benchmarking!N119,'data for calculations'!$F$13&lt;=benchmarking!O119),1,0)</f>
        <v>0</v>
      </c>
      <c r="E119" s="40">
        <f>IF(AND($Z$16=$B119,$AB$16=$A119,'data for calculations'!$F$13&gt;benchmarking!O119,'data for calculations'!$F$13&lt;=benchmarking!P119),1,0)</f>
        <v>0</v>
      </c>
      <c r="F119" s="40">
        <f>IF(AND($Z$16=$B119,$AB$16=$A119,'data for calculations'!$F$13&gt;benchmarking!P119,'data for calculations'!$F$13&lt;=benchmarking!Q119),1,0)</f>
        <v>0</v>
      </c>
      <c r="G119" s="40">
        <f>IF(AND($Z$16=$B119,$AB$16=$A119,'data for calculations'!$F$13&gt;benchmarking!Q119,'data for calculations'!$F$13&lt;=benchmarking!R119),1,0)</f>
        <v>0</v>
      </c>
      <c r="H119" s="40">
        <f>IF(AND($Z$16=$B119,$AB$16=$A119,'data for calculations'!$F$13&gt;benchmarking!R119,'data for calculations'!$F$13&lt;=benchmarking!S119),1,0)</f>
        <v>0</v>
      </c>
      <c r="I119" s="40">
        <f>IF(AND($Z$16=$B119,$AB$16=$A119,'data for calculations'!$F$13&gt;benchmarking!S119,'data for calculations'!$F$13&lt;=benchmarking!T119),1,0)</f>
        <v>0</v>
      </c>
      <c r="J119" s="40">
        <f>IF(AND($Z$16=$B119,$AB$16=$A119,'data for calculations'!$F$13&gt;benchmarking!T119,'data for calculations'!$F$13&lt;=benchmarking!U119),1,0)</f>
        <v>0</v>
      </c>
      <c r="K119" s="40">
        <f>IF(AND($Z$16=$B119,$AB$16=$A119,'data for calculations'!$F$13&gt;benchmarking!U119,'data for calculations'!$F$13&lt;=benchmarking!V119),1,0)</f>
        <v>0</v>
      </c>
      <c r="L119" s="40">
        <f>IF(AND($Z$16=$B119,$AB$16=$A119,'data for calculations'!$F$13&gt;benchmarking!W119),1,0)</f>
        <v>0</v>
      </c>
      <c r="M119" s="78">
        <v>15.523019821527285</v>
      </c>
      <c r="N119" s="78">
        <v>15.523019821527285</v>
      </c>
      <c r="O119" s="78">
        <v>18.839649803161173</v>
      </c>
      <c r="P119" s="78">
        <v>21.211211211211211</v>
      </c>
      <c r="Q119" s="78">
        <v>24.155555555555555</v>
      </c>
      <c r="R119" s="78">
        <v>26.246464646464645</v>
      </c>
      <c r="S119" s="78">
        <v>30.744010564044519</v>
      </c>
      <c r="T119" s="78">
        <v>35.138888888888886</v>
      </c>
      <c r="U119" s="78">
        <v>40.027777777777779</v>
      </c>
      <c r="V119" s="78">
        <v>55.182795698924735</v>
      </c>
      <c r="W119" s="78">
        <v>55.182795698924735</v>
      </c>
      <c r="X119" s="70"/>
    </row>
    <row r="120" spans="1:24">
      <c r="A120" s="40" t="s">
        <v>47</v>
      </c>
      <c r="B120" s="40">
        <v>6</v>
      </c>
      <c r="C120" s="40">
        <f>IF(AND($Z$16=$B120,$AB$16=$A120,'data for calculations'!$F$13&lt;=benchmarking!M120),1,0)</f>
        <v>0</v>
      </c>
      <c r="D120" s="40">
        <f>IF(AND($Z$16=$B120,$AB$16=$A120,'data for calculations'!$F$13&gt;benchmarking!N120,'data for calculations'!$F$13&lt;=benchmarking!O120),1,0)</f>
        <v>0</v>
      </c>
      <c r="E120" s="40">
        <f>IF(AND($Z$16=$B120,$AB$16=$A120,'data for calculations'!$F$13&gt;benchmarking!O120,'data for calculations'!$F$13&lt;=benchmarking!P120),1,0)</f>
        <v>0</v>
      </c>
      <c r="F120" s="40">
        <f>IF(AND($Z$16=$B120,$AB$16=$A120,'data for calculations'!$F$13&gt;benchmarking!P120,'data for calculations'!$F$13&lt;=benchmarking!Q120),1,0)</f>
        <v>0</v>
      </c>
      <c r="G120" s="40">
        <f>IF(AND($Z$16=$B120,$AB$16=$A120,'data for calculations'!$F$13&gt;benchmarking!Q120,'data for calculations'!$F$13&lt;=benchmarking!R120),1,0)</f>
        <v>0</v>
      </c>
      <c r="H120" s="40">
        <f>IF(AND($Z$16=$B120,$AB$16=$A120,'data for calculations'!$F$13&gt;benchmarking!R120,'data for calculations'!$F$13&lt;=benchmarking!S120),1,0)</f>
        <v>0</v>
      </c>
      <c r="I120" s="40">
        <f>IF(AND($Z$16=$B120,$AB$16=$A120,'data for calculations'!$F$13&gt;benchmarking!S120,'data for calculations'!$F$13&lt;=benchmarking!T120),1,0)</f>
        <v>0</v>
      </c>
      <c r="J120" s="40">
        <f>IF(AND($Z$16=$B120,$AB$16=$A120,'data for calculations'!$F$13&gt;benchmarking!T120,'data for calculations'!$F$13&lt;=benchmarking!U120),1,0)</f>
        <v>0</v>
      </c>
      <c r="K120" s="40">
        <f>IF(AND($Z$16=$B120,$AB$16=$A120,'data for calculations'!$F$13&gt;benchmarking!U120,'data for calculations'!$F$13&lt;=benchmarking!V120),1,0)</f>
        <v>0</v>
      </c>
      <c r="L120" s="40">
        <f>IF(AND($Z$16=$B120,$AB$16=$A120,'data for calculations'!$F$13&gt;benchmarking!W120),1,0)</f>
        <v>0</v>
      </c>
      <c r="M120" s="78">
        <v>16.829629629629629</v>
      </c>
      <c r="N120" s="78">
        <v>16.829629629629629</v>
      </c>
      <c r="O120" s="78">
        <v>19.851851851851851</v>
      </c>
      <c r="P120" s="78">
        <v>22.37037037037037</v>
      </c>
      <c r="Q120" s="78">
        <v>25.244444444444444</v>
      </c>
      <c r="R120" s="78">
        <v>28.063492063492063</v>
      </c>
      <c r="S120" s="78">
        <v>31.703703703703702</v>
      </c>
      <c r="T120" s="78">
        <v>35.970370370370375</v>
      </c>
      <c r="U120" s="78">
        <v>42.222222222222221</v>
      </c>
      <c r="V120" s="78">
        <v>53.985185185185188</v>
      </c>
      <c r="W120" s="78">
        <v>53.985185185185188</v>
      </c>
      <c r="X120" s="40"/>
    </row>
    <row r="121" spans="1:24">
      <c r="A121" s="40" t="s">
        <v>47</v>
      </c>
      <c r="B121" s="40">
        <v>7</v>
      </c>
      <c r="C121" s="40">
        <f>IF(AND($Z$16=$B121,$AB$16=$A121,'data for calculations'!$F$13&lt;=benchmarking!M121),1,0)</f>
        <v>0</v>
      </c>
      <c r="D121" s="40">
        <f>IF(AND($Z$16=$B121,$AB$16=$A121,'data for calculations'!$F$13&gt;benchmarking!N121,'data for calculations'!$F$13&lt;=benchmarking!O121),1,0)</f>
        <v>0</v>
      </c>
      <c r="E121" s="40">
        <f>IF(AND($Z$16=$B121,$AB$16=$A121,'data for calculations'!$F$13&gt;benchmarking!O121,'data for calculations'!$F$13&lt;=benchmarking!P121),1,0)</f>
        <v>0</v>
      </c>
      <c r="F121" s="40">
        <f>IF(AND($Z$16=$B121,$AB$16=$A121,'data for calculations'!$F$13&gt;benchmarking!P121,'data for calculations'!$F$13&lt;=benchmarking!Q121),1,0)</f>
        <v>0</v>
      </c>
      <c r="G121" s="40">
        <f>IF(AND($Z$16=$B121,$AB$16=$A121,'data for calculations'!$F$13&gt;benchmarking!Q121,'data for calculations'!$F$13&lt;=benchmarking!R121),1,0)</f>
        <v>0</v>
      </c>
      <c r="H121" s="40">
        <f>IF(AND($Z$16=$B121,$AB$16=$A121,'data for calculations'!$F$13&gt;benchmarking!R121,'data for calculations'!$F$13&lt;=benchmarking!S121),1,0)</f>
        <v>0</v>
      </c>
      <c r="I121" s="40">
        <f>IF(AND($Z$16=$B121,$AB$16=$A121,'data for calculations'!$F$13&gt;benchmarking!S121,'data for calculations'!$F$13&lt;=benchmarking!T121),1,0)</f>
        <v>0</v>
      </c>
      <c r="J121" s="40">
        <f>IF(AND($Z$16=$B121,$AB$16=$A121,'data for calculations'!$F$13&gt;benchmarking!T121,'data for calculations'!$F$13&lt;=benchmarking!U121),1,0)</f>
        <v>0</v>
      </c>
      <c r="K121" s="40">
        <f>IF(AND($Z$16=$B121,$AB$16=$A121,'data for calculations'!$F$13&gt;benchmarking!U121,'data for calculations'!$F$13&lt;=benchmarking!V121),1,0)</f>
        <v>0</v>
      </c>
      <c r="L121" s="40">
        <f>IF(AND($Z$16=$B121,$AB$16=$A121,'data for calculations'!$F$13&gt;benchmarking!W121),1,0)</f>
        <v>0</v>
      </c>
      <c r="M121" s="78">
        <v>17.066666666666666</v>
      </c>
      <c r="N121" s="78">
        <v>17.066666666666666</v>
      </c>
      <c r="O121" s="78">
        <v>21.096296296296298</v>
      </c>
      <c r="P121" s="78">
        <v>25.37777777777778</v>
      </c>
      <c r="Q121" s="78">
        <v>27.91769547325103</v>
      </c>
      <c r="R121" s="78">
        <v>31.280808080808079</v>
      </c>
      <c r="S121" s="78">
        <v>34.651340996168585</v>
      </c>
      <c r="T121" s="78">
        <v>38.920634920634917</v>
      </c>
      <c r="U121" s="78">
        <v>46.518518518518519</v>
      </c>
      <c r="V121" s="78">
        <v>58.8100358422939</v>
      </c>
      <c r="W121" s="78">
        <v>58.8100358422939</v>
      </c>
      <c r="X121" s="70"/>
    </row>
    <row r="122" spans="1:24">
      <c r="A122" s="40" t="s">
        <v>47</v>
      </c>
      <c r="B122" s="40">
        <v>8</v>
      </c>
      <c r="C122" s="40">
        <f>IF(AND($Z$16=$B122,$AB$16=$A122,'data for calculations'!$F$13&lt;=benchmarking!M122),1,0)</f>
        <v>0</v>
      </c>
      <c r="D122" s="40">
        <f>IF(AND($Z$16=$B122,$AB$16=$A122,'data for calculations'!$F$13&gt;benchmarking!N122,'data for calculations'!$F$13&lt;=benchmarking!O122),1,0)</f>
        <v>0</v>
      </c>
      <c r="E122" s="40">
        <f>IF(AND($Z$16=$B122,$AB$16=$A122,'data for calculations'!$F$13&gt;benchmarking!O122,'data for calculations'!$F$13&lt;=benchmarking!P122),1,0)</f>
        <v>0</v>
      </c>
      <c r="F122" s="40">
        <f>IF(AND($Z$16=$B122,$AB$16=$A122,'data for calculations'!$F$13&gt;benchmarking!P122,'data for calculations'!$F$13&lt;=benchmarking!Q122),1,0)</f>
        <v>0</v>
      </c>
      <c r="G122" s="40">
        <f>IF(AND($Z$16=$B122,$AB$16=$A122,'data for calculations'!$F$13&gt;benchmarking!Q122,'data for calculations'!$F$13&lt;=benchmarking!R122),1,0)</f>
        <v>0</v>
      </c>
      <c r="H122" s="40">
        <f>IF(AND($Z$16=$B122,$AB$16=$A122,'data for calculations'!$F$13&gt;benchmarking!R122,'data for calculations'!$F$13&lt;=benchmarking!S122),1,0)</f>
        <v>0</v>
      </c>
      <c r="I122" s="40">
        <f>IF(AND($Z$16=$B122,$AB$16=$A122,'data for calculations'!$F$13&gt;benchmarking!S122,'data for calculations'!$F$13&lt;=benchmarking!T122),1,0)</f>
        <v>0</v>
      </c>
      <c r="J122" s="40">
        <f>IF(AND($Z$16=$B122,$AB$16=$A122,'data for calculations'!$F$13&gt;benchmarking!T122,'data for calculations'!$F$13&lt;=benchmarking!U122),1,0)</f>
        <v>0</v>
      </c>
      <c r="K122" s="40">
        <f>IF(AND($Z$16=$B122,$AB$16=$A122,'data for calculations'!$F$13&gt;benchmarking!U122,'data for calculations'!$F$13&lt;=benchmarking!V122),1,0)</f>
        <v>0</v>
      </c>
      <c r="L122" s="40">
        <f>IF(AND($Z$16=$B122,$AB$16=$A122,'data for calculations'!$F$13&gt;benchmarking!W122),1,0)</f>
        <v>0</v>
      </c>
      <c r="M122" s="78">
        <v>18.093189964157705</v>
      </c>
      <c r="N122" s="78">
        <v>18.093189964157705</v>
      </c>
      <c r="O122" s="78">
        <v>21.055555555555557</v>
      </c>
      <c r="P122" s="78">
        <v>24.573476702508959</v>
      </c>
      <c r="Q122" s="78">
        <v>26.711864406779661</v>
      </c>
      <c r="R122" s="78">
        <v>30.751626178149476</v>
      </c>
      <c r="S122" s="78">
        <v>34.647130647130645</v>
      </c>
      <c r="T122" s="78">
        <v>40.197530864197532</v>
      </c>
      <c r="U122" s="78">
        <v>46.666666666666664</v>
      </c>
      <c r="V122" s="78">
        <v>62.024691358024683</v>
      </c>
      <c r="W122" s="78">
        <v>62.024691358024683</v>
      </c>
      <c r="X122" s="40"/>
    </row>
    <row r="123" spans="1:24">
      <c r="A123" s="40" t="s">
        <v>47</v>
      </c>
      <c r="B123" s="40">
        <v>9</v>
      </c>
      <c r="C123" s="40">
        <f>IF(AND($Z$16=$B123,$AB$16=$A123,'data for calculations'!$F$13&lt;=benchmarking!M123),1,0)</f>
        <v>0</v>
      </c>
      <c r="D123" s="40">
        <f>IF(AND($Z$16=$B123,$AB$16=$A123,'data for calculations'!$F$13&gt;benchmarking!N123,'data for calculations'!$F$13&lt;=benchmarking!O123),1,0)</f>
        <v>0</v>
      </c>
      <c r="E123" s="40">
        <f>IF(AND($Z$16=$B123,$AB$16=$A123,'data for calculations'!$F$13&gt;benchmarking!O123,'data for calculations'!$F$13&lt;=benchmarking!P123),1,0)</f>
        <v>0</v>
      </c>
      <c r="F123" s="40">
        <f>IF(AND($Z$16=$B123,$AB$16=$A123,'data for calculations'!$F$13&gt;benchmarking!P123,'data for calculations'!$F$13&lt;=benchmarking!Q123),1,0)</f>
        <v>0</v>
      </c>
      <c r="G123" s="40">
        <f>IF(AND($Z$16=$B123,$AB$16=$A123,'data for calculations'!$F$13&gt;benchmarking!Q123,'data for calculations'!$F$13&lt;=benchmarking!R123),1,0)</f>
        <v>0</v>
      </c>
      <c r="H123" s="40">
        <f>IF(AND($Z$16=$B123,$AB$16=$A123,'data for calculations'!$F$13&gt;benchmarking!R123,'data for calculations'!$F$13&lt;=benchmarking!S123),1,0)</f>
        <v>0</v>
      </c>
      <c r="I123" s="40">
        <f>IF(AND($Z$16=$B123,$AB$16=$A123,'data for calculations'!$F$13&gt;benchmarking!S123,'data for calculations'!$F$13&lt;=benchmarking!T123),1,0)</f>
        <v>0</v>
      </c>
      <c r="J123" s="40">
        <f>IF(AND($Z$16=$B123,$AB$16=$A123,'data for calculations'!$F$13&gt;benchmarking!T123,'data for calculations'!$F$13&lt;=benchmarking!U123),1,0)</f>
        <v>0</v>
      </c>
      <c r="K123" s="40">
        <f>IF(AND($Z$16=$B123,$AB$16=$A123,'data for calculations'!$F$13&gt;benchmarking!U123,'data for calculations'!$F$13&lt;=benchmarking!V123),1,0)</f>
        <v>0</v>
      </c>
      <c r="L123" s="40">
        <f>IF(AND($Z$16=$B123,$AB$16=$A123,'data for calculations'!$F$13&gt;benchmarking!W123),1,0)</f>
        <v>0</v>
      </c>
      <c r="M123" s="78">
        <v>17.435897435897438</v>
      </c>
      <c r="N123" s="78">
        <v>17.435897435897438</v>
      </c>
      <c r="O123" s="78">
        <v>20.414814814814815</v>
      </c>
      <c r="P123" s="78">
        <v>23.269135802469137</v>
      </c>
      <c r="Q123" s="78">
        <v>25.837037037037035</v>
      </c>
      <c r="R123" s="78">
        <v>29.470085470085468</v>
      </c>
      <c r="S123" s="78">
        <v>32.516795865633078</v>
      </c>
      <c r="T123" s="78">
        <v>36.74074074074074</v>
      </c>
      <c r="U123" s="78">
        <v>43.733333333333334</v>
      </c>
      <c r="V123" s="78">
        <v>56.275862068965516</v>
      </c>
      <c r="W123" s="78">
        <v>56.275862068965516</v>
      </c>
      <c r="X123" s="70"/>
    </row>
    <row r="124" spans="1:24">
      <c r="A124" s="40" t="s">
        <v>47</v>
      </c>
      <c r="B124" s="40">
        <v>10</v>
      </c>
      <c r="C124" s="40">
        <f>IF(AND($Z$16=$B124,$AB$16=$A124,'data for calculations'!$F$13&lt;=benchmarking!M124),1,0)</f>
        <v>0</v>
      </c>
      <c r="D124" s="40">
        <f>IF(AND($Z$16=$B124,$AB$16=$A124,'data for calculations'!$F$13&gt;benchmarking!N124,'data for calculations'!$F$13&lt;=benchmarking!O124),1,0)</f>
        <v>0</v>
      </c>
      <c r="E124" s="40">
        <f>IF(AND($Z$16=$B124,$AB$16=$A124,'data for calculations'!$F$13&gt;benchmarking!O124,'data for calculations'!$F$13&lt;=benchmarking!P124),1,0)</f>
        <v>0</v>
      </c>
      <c r="F124" s="40">
        <f>IF(AND($Z$16=$B124,$AB$16=$A124,'data for calculations'!$F$13&gt;benchmarking!P124,'data for calculations'!$F$13&lt;=benchmarking!Q124),1,0)</f>
        <v>0</v>
      </c>
      <c r="G124" s="40">
        <f>IF(AND($Z$16=$B124,$AB$16=$A124,'data for calculations'!$F$13&gt;benchmarking!Q124,'data for calculations'!$F$13&lt;=benchmarking!R124),1,0)</f>
        <v>0</v>
      </c>
      <c r="H124" s="40">
        <f>IF(AND($Z$16=$B124,$AB$16=$A124,'data for calculations'!$F$13&gt;benchmarking!R124,'data for calculations'!$F$13&lt;=benchmarking!S124),1,0)</f>
        <v>0</v>
      </c>
      <c r="I124" s="40">
        <f>IF(AND($Z$16=$B124,$AB$16=$A124,'data for calculations'!$F$13&gt;benchmarking!S124,'data for calculations'!$F$13&lt;=benchmarking!T124),1,0)</f>
        <v>0</v>
      </c>
      <c r="J124" s="40">
        <f>IF(AND($Z$16=$B124,$AB$16=$A124,'data for calculations'!$F$13&gt;benchmarking!T124,'data for calculations'!$F$13&lt;=benchmarking!U124),1,0)</f>
        <v>0</v>
      </c>
      <c r="K124" s="40">
        <f>IF(AND($Z$16=$B124,$AB$16=$A124,'data for calculations'!$F$13&gt;benchmarking!U124,'data for calculations'!$F$13&lt;=benchmarking!V124),1,0)</f>
        <v>0</v>
      </c>
      <c r="L124" s="40">
        <f>IF(AND($Z$16=$B124,$AB$16=$A124,'data for calculations'!$F$13&gt;benchmarking!W124),1,0)</f>
        <v>0</v>
      </c>
      <c r="M124" s="78">
        <v>16.533333333333335</v>
      </c>
      <c r="N124" s="78">
        <v>16.533333333333335</v>
      </c>
      <c r="O124" s="78">
        <v>19.710261080752886</v>
      </c>
      <c r="P124" s="78">
        <v>21.977011494252874</v>
      </c>
      <c r="Q124" s="78">
        <v>24.562962962962963</v>
      </c>
      <c r="R124" s="78">
        <v>27.970370370370368</v>
      </c>
      <c r="S124" s="78">
        <v>30.545868945868946</v>
      </c>
      <c r="T124" s="78">
        <v>35.310344827586206</v>
      </c>
      <c r="U124" s="78">
        <v>40.436724565756819</v>
      </c>
      <c r="V124" s="78">
        <v>52.137373737373736</v>
      </c>
      <c r="W124" s="78">
        <v>52.137373737373736</v>
      </c>
      <c r="X124" s="40"/>
    </row>
    <row r="125" spans="1:24">
      <c r="A125" s="40" t="s">
        <v>47</v>
      </c>
      <c r="B125" s="40">
        <v>11</v>
      </c>
      <c r="C125" s="40">
        <f>IF(AND($Z$16=$B125,$AB$16=$A125,'data for calculations'!$F$13&lt;=benchmarking!M125),1,0)</f>
        <v>0</v>
      </c>
      <c r="D125" s="40">
        <f>IF(AND($Z$16=$B125,$AB$16=$A125,'data for calculations'!$F$13&gt;benchmarking!N125,'data for calculations'!$F$13&lt;=benchmarking!O125),1,0)</f>
        <v>0</v>
      </c>
      <c r="E125" s="40">
        <f>IF(AND($Z$16=$B125,$AB$16=$A125,'data for calculations'!$F$13&gt;benchmarking!O125,'data for calculations'!$F$13&lt;=benchmarking!P125),1,0)</f>
        <v>0</v>
      </c>
      <c r="F125" s="40">
        <f>IF(AND($Z$16=$B125,$AB$16=$A125,'data for calculations'!$F$13&gt;benchmarking!P125,'data for calculations'!$F$13&lt;=benchmarking!Q125),1,0)</f>
        <v>0</v>
      </c>
      <c r="G125" s="40">
        <f>IF(AND($Z$16=$B125,$AB$16=$A125,'data for calculations'!$F$13&gt;benchmarking!Q125,'data for calculations'!$F$13&lt;=benchmarking!R125),1,0)</f>
        <v>0</v>
      </c>
      <c r="H125" s="40">
        <f>IF(AND($Z$16=$B125,$AB$16=$A125,'data for calculations'!$F$13&gt;benchmarking!R125,'data for calculations'!$F$13&lt;=benchmarking!S125),1,0)</f>
        <v>0</v>
      </c>
      <c r="I125" s="40">
        <f>IF(AND($Z$16=$B125,$AB$16=$A125,'data for calculations'!$F$13&gt;benchmarking!S125,'data for calculations'!$F$13&lt;=benchmarking!T125),1,0)</f>
        <v>0</v>
      </c>
      <c r="J125" s="40">
        <f>IF(AND($Z$16=$B125,$AB$16=$A125,'data for calculations'!$F$13&gt;benchmarking!T125,'data for calculations'!$F$13&lt;=benchmarking!U125),1,0)</f>
        <v>0</v>
      </c>
      <c r="K125" s="40">
        <f>IF(AND($Z$16=$B125,$AB$16=$A125,'data for calculations'!$F$13&gt;benchmarking!U125,'data for calculations'!$F$13&lt;=benchmarking!V125),1,0)</f>
        <v>0</v>
      </c>
      <c r="L125" s="40">
        <f>IF(AND($Z$16=$B125,$AB$16=$A125,'data for calculations'!$F$13&gt;benchmarking!W125),1,0)</f>
        <v>0</v>
      </c>
      <c r="M125" s="78">
        <v>15.598566308243726</v>
      </c>
      <c r="N125" s="78">
        <v>15.598566308243726</v>
      </c>
      <c r="O125" s="78">
        <v>18.62222222222222</v>
      </c>
      <c r="P125" s="78">
        <v>20.829629629629629</v>
      </c>
      <c r="Q125" s="78">
        <v>23.417624521072796</v>
      </c>
      <c r="R125" s="78">
        <v>25.920634920634921</v>
      </c>
      <c r="S125" s="78">
        <v>28.029629629629632</v>
      </c>
      <c r="T125" s="78">
        <v>30.94650205761317</v>
      </c>
      <c r="U125" s="78">
        <v>38.222222222222221</v>
      </c>
      <c r="V125" s="78">
        <v>50.4</v>
      </c>
      <c r="W125" s="78">
        <v>50.4</v>
      </c>
      <c r="X125" s="70"/>
    </row>
    <row r="126" spans="1:24">
      <c r="A126" s="40" t="s">
        <v>47</v>
      </c>
      <c r="B126" s="40">
        <v>12</v>
      </c>
      <c r="C126" s="40">
        <f>IF(AND($Z$16=$B126,$AB$16=$A126,'data for calculations'!$F$13&lt;=benchmarking!M126),1,0)</f>
        <v>0</v>
      </c>
      <c r="D126" s="40">
        <f>IF(AND($Z$16=$B126,$AB$16=$A126,'data for calculations'!$F$13&gt;benchmarking!N126,'data for calculations'!$F$13&lt;=benchmarking!O126),1,0)</f>
        <v>0</v>
      </c>
      <c r="E126" s="40">
        <f>IF(AND($Z$16=$B126,$AB$16=$A126,'data for calculations'!$F$13&gt;benchmarking!O126,'data for calculations'!$F$13&lt;=benchmarking!P126),1,0)</f>
        <v>0</v>
      </c>
      <c r="F126" s="40">
        <f>IF(AND($Z$16=$B126,$AB$16=$A126,'data for calculations'!$F$13&gt;benchmarking!P126,'data for calculations'!$F$13&lt;=benchmarking!Q126),1,0)</f>
        <v>0</v>
      </c>
      <c r="G126" s="40">
        <f>IF(AND($Z$16=$B126,$AB$16=$A126,'data for calculations'!$F$13&gt;benchmarking!Q126,'data for calculations'!$F$13&lt;=benchmarking!R126),1,0)</f>
        <v>0</v>
      </c>
      <c r="H126" s="40">
        <f>IF(AND($Z$16=$B126,$AB$16=$A126,'data for calculations'!$F$13&gt;benchmarking!R126,'data for calculations'!$F$13&lt;=benchmarking!S126),1,0)</f>
        <v>0</v>
      </c>
      <c r="I126" s="40">
        <f>IF(AND($Z$16=$B126,$AB$16=$A126,'data for calculations'!$F$13&gt;benchmarking!S126,'data for calculations'!$F$13&lt;=benchmarking!T126),1,0)</f>
        <v>0</v>
      </c>
      <c r="J126" s="40">
        <f>IF(AND($Z$16=$B126,$AB$16=$A126,'data for calculations'!$F$13&gt;benchmarking!T126,'data for calculations'!$F$13&lt;=benchmarking!U126),1,0)</f>
        <v>0</v>
      </c>
      <c r="K126" s="40">
        <f>IF(AND($Z$16=$B126,$AB$16=$A126,'data for calculations'!$F$13&gt;benchmarking!U126,'data for calculations'!$F$13&lt;=benchmarking!V126),1,0)</f>
        <v>0</v>
      </c>
      <c r="L126" s="40">
        <f>IF(AND($Z$16=$B126,$AB$16=$A126,'data for calculations'!$F$13&gt;benchmarking!W126),1,0)</f>
        <v>0</v>
      </c>
      <c r="M126" s="78">
        <v>15.006535947712418</v>
      </c>
      <c r="N126" s="78">
        <v>15.006535947712418</v>
      </c>
      <c r="O126" s="78">
        <v>17.938069216757739</v>
      </c>
      <c r="P126" s="78">
        <v>20.401433691756274</v>
      </c>
      <c r="Q126" s="78">
        <v>22.529914529914532</v>
      </c>
      <c r="R126" s="78">
        <v>24.34626436781609</v>
      </c>
      <c r="S126" s="78">
        <v>26.982078853046595</v>
      </c>
      <c r="T126" s="78">
        <v>30.996415770609318</v>
      </c>
      <c r="U126" s="78">
        <v>36.597222222222221</v>
      </c>
      <c r="V126" s="78">
        <v>49.261648745519715</v>
      </c>
      <c r="W126" s="78">
        <v>49.261648745519715</v>
      </c>
      <c r="X126" s="40"/>
    </row>
    <row r="127" spans="1:24">
      <c r="A127" s="73" t="s">
        <v>42</v>
      </c>
      <c r="B127" s="70"/>
      <c r="C127" s="70">
        <f t="shared" ref="C127:L127" si="1">SUM(C67:C126)</f>
        <v>0</v>
      </c>
      <c r="D127" s="70">
        <f t="shared" si="1"/>
        <v>0</v>
      </c>
      <c r="E127" s="70">
        <f t="shared" si="1"/>
        <v>0</v>
      </c>
      <c r="F127" s="70">
        <f t="shared" si="1"/>
        <v>0</v>
      </c>
      <c r="G127" s="70">
        <f t="shared" si="1"/>
        <v>0</v>
      </c>
      <c r="H127" s="70">
        <f t="shared" si="1"/>
        <v>0</v>
      </c>
      <c r="I127" s="70">
        <f t="shared" si="1"/>
        <v>0</v>
      </c>
      <c r="J127" s="70">
        <f t="shared" si="1"/>
        <v>0</v>
      </c>
      <c r="K127" s="70">
        <f t="shared" si="1"/>
        <v>0</v>
      </c>
      <c r="L127" s="70">
        <f t="shared" si="1"/>
        <v>1</v>
      </c>
      <c r="X127" s="70"/>
    </row>
    <row r="128" spans="1:24">
      <c r="A128" s="73" t="s">
        <v>91</v>
      </c>
      <c r="B128" s="40"/>
      <c r="C128" s="40" t="str">
        <f>IF(benchmarking!C127=1,"X","")</f>
        <v/>
      </c>
      <c r="D128" s="40" t="str">
        <f>IF(benchmarking!D127=1,"X","")</f>
        <v/>
      </c>
      <c r="E128" s="40" t="str">
        <f>IF(benchmarking!E127=1,"X","")</f>
        <v/>
      </c>
      <c r="F128" s="40" t="str">
        <f>IF(benchmarking!F127=1,"X","")</f>
        <v/>
      </c>
      <c r="G128" s="40" t="str">
        <f>IF(benchmarking!G127=1,"X","")</f>
        <v/>
      </c>
      <c r="H128" s="40" t="str">
        <f>IF(benchmarking!H127=1,"X","")</f>
        <v/>
      </c>
      <c r="I128" s="40" t="str">
        <f>IF(benchmarking!I127=1,"X","")</f>
        <v/>
      </c>
      <c r="J128" s="40" t="str">
        <f>IF(benchmarking!J127=1,"X","")</f>
        <v/>
      </c>
      <c r="K128" s="40" t="str">
        <f>IF(benchmarking!K127=1,"X","")</f>
        <v/>
      </c>
      <c r="L128" s="40" t="str">
        <f>IF(benchmarking!L127=1,"X","")</f>
        <v>X</v>
      </c>
      <c r="X128" s="40"/>
    </row>
    <row r="129" spans="24:24">
      <c r="X129" s="70"/>
    </row>
    <row r="130" spans="24:24">
      <c r="X130" s="40"/>
    </row>
    <row r="131" spans="24:24">
      <c r="X131" s="70"/>
    </row>
    <row r="132" spans="24:24">
      <c r="X132" s="40"/>
    </row>
    <row r="133" spans="24:24">
      <c r="X133" s="70"/>
    </row>
    <row r="134" spans="24:24">
      <c r="X134" s="40"/>
    </row>
    <row r="135" spans="24:24">
      <c r="X135" s="70"/>
    </row>
    <row r="136" spans="24:24">
      <c r="X136" s="40"/>
    </row>
    <row r="137" spans="24:24">
      <c r="X137" s="70"/>
    </row>
    <row r="138" spans="24:24">
      <c r="X138" s="40"/>
    </row>
    <row r="139" spans="24:24">
      <c r="X139" s="70"/>
    </row>
    <row r="140" spans="24:24">
      <c r="X140" s="40"/>
    </row>
    <row r="141" spans="24:24">
      <c r="X141" s="70"/>
    </row>
    <row r="142" spans="24:24">
      <c r="X142" s="40"/>
    </row>
    <row r="143" spans="24:24">
      <c r="X143" s="70"/>
    </row>
    <row r="144" spans="24:24">
      <c r="X144" s="40"/>
    </row>
    <row r="145" spans="24:24">
      <c r="X145" s="70"/>
    </row>
    <row r="146" spans="24:24">
      <c r="X146" s="40"/>
    </row>
    <row r="147" spans="24:24">
      <c r="X147" s="70"/>
    </row>
    <row r="148" spans="24:24">
      <c r="X148" s="40"/>
    </row>
    <row r="149" spans="24:24">
      <c r="X149" s="70"/>
    </row>
    <row r="150" spans="24:24">
      <c r="X150" s="40"/>
    </row>
    <row r="151" spans="24:24">
      <c r="X151" s="70"/>
    </row>
    <row r="152" spans="24:24">
      <c r="X152" s="40"/>
    </row>
    <row r="153" spans="24:24">
      <c r="X153" s="70"/>
    </row>
    <row r="154" spans="24:24">
      <c r="X154" s="40"/>
    </row>
  </sheetData>
  <sheetProtection password="ED15" sheet="1" objects="1" scenarios="1" selectLockedCells="1" selectUnlockedCells="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7</vt:i4>
      </vt:variant>
    </vt:vector>
  </HeadingPairs>
  <TitlesOfParts>
    <vt:vector size="15" baseType="lpstr">
      <vt:lpstr>INSTRUCTIONS</vt:lpstr>
      <vt:lpstr>Data entry</vt:lpstr>
      <vt:lpstr>Output</vt:lpstr>
      <vt:lpstr>data for calculations</vt:lpstr>
      <vt:lpstr>Chart calculations</vt:lpstr>
      <vt:lpstr>Probability</vt:lpstr>
      <vt:lpstr>benchmarking</vt:lpstr>
      <vt:lpstr>X Chart</vt:lpstr>
      <vt:lpstr>Month</vt:lpstr>
      <vt:lpstr>'Chart calculations'!Print_Area</vt:lpstr>
      <vt:lpstr>'Data entry'!Print_Area</vt:lpstr>
      <vt:lpstr>'data for calculations'!Print_Area</vt:lpstr>
      <vt:lpstr>Output!Print_Area</vt:lpstr>
      <vt:lpstr>Probability!Probability</vt:lpstr>
      <vt:lpstr>size</vt:lpstr>
    </vt:vector>
  </TitlesOfParts>
  <Company>University Of Minnesota - TC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S-MP-5: SPC Monitoring BTSCC</dc:title>
  <dc:subject>Mastitis problem solving</dc:subject>
  <dc:creator>Lukas</dc:creator>
  <cp:keywords>SPC, BTSCC, mastitis, mastitis monitoring</cp:keywords>
  <cp:lastModifiedBy>Bonnie Rae</cp:lastModifiedBy>
  <cp:lastPrinted>2007-12-17T16:19:46Z</cp:lastPrinted>
  <dcterms:created xsi:type="dcterms:W3CDTF">2006-07-07T17:32:13Z</dcterms:created>
  <dcterms:modified xsi:type="dcterms:W3CDTF">2011-12-29T06:43:50Z</dcterms:modified>
</cp:coreProperties>
</file>